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ropbox\STK-Татьяна\pool21.ru\"/>
    </mc:Choice>
  </mc:AlternateContent>
  <bookViews>
    <workbookView xWindow="0" yWindow="0" windowWidth="24000" windowHeight="9735"/>
  </bookViews>
  <sheets>
    <sheet name="Шаблон" sheetId="17" r:id="rId1"/>
  </sheets>
  <definedNames>
    <definedName name="Площадь_Чаши" localSheetId="0">Шаблон!$H$15</definedName>
  </definedNames>
  <calcPr calcId="152511"/>
</workbook>
</file>

<file path=xl/calcChain.xml><?xml version="1.0" encoding="utf-8"?>
<calcChain xmlns="http://schemas.openxmlformats.org/spreadsheetml/2006/main">
  <c r="J92" i="17" l="1"/>
  <c r="I97" i="17" s="1"/>
  <c r="J80" i="17"/>
  <c r="H79" i="17"/>
  <c r="J79" i="17" s="1"/>
  <c r="J77" i="17"/>
  <c r="J72" i="17"/>
  <c r="J68" i="17"/>
  <c r="J65" i="17"/>
  <c r="J62" i="17"/>
  <c r="J59" i="17"/>
  <c r="I83" i="17" l="1"/>
  <c r="I84" i="17" s="1"/>
  <c r="I85" i="17" l="1"/>
  <c r="J139" i="17" l="1"/>
  <c r="J130" i="17"/>
  <c r="J125" i="17"/>
  <c r="J124" i="17"/>
  <c r="I131" i="17" l="1"/>
  <c r="I132" i="17"/>
  <c r="I141" i="17"/>
  <c r="I145" i="17" s="1"/>
  <c r="J29" i="17"/>
  <c r="J48" i="17"/>
  <c r="J45" i="17"/>
  <c r="J42" i="17"/>
  <c r="J36" i="17"/>
  <c r="J35" i="17"/>
  <c r="I144" i="17" l="1"/>
  <c r="I146" i="17" s="1"/>
  <c r="I50" i="17"/>
  <c r="I101" i="17" l="1"/>
  <c r="K16" i="17"/>
  <c r="I51" i="17" l="1"/>
  <c r="I102" i="17" l="1"/>
  <c r="I103" i="17" s="1"/>
  <c r="I52" i="17"/>
</calcChain>
</file>

<file path=xl/sharedStrings.xml><?xml version="1.0" encoding="utf-8"?>
<sst xmlns="http://schemas.openxmlformats.org/spreadsheetml/2006/main" count="204" uniqueCount="133">
  <si>
    <t>№</t>
  </si>
  <si>
    <t>Тип</t>
  </si>
  <si>
    <t>Объём (м³)</t>
  </si>
  <si>
    <t>Площадь зеркала (м²)</t>
  </si>
  <si>
    <t>Площадь чаши (м²)</t>
  </si>
  <si>
    <t>Длина (м)</t>
  </si>
  <si>
    <t>Ширина (м)</t>
  </si>
  <si>
    <t>Периметр (м)</t>
  </si>
  <si>
    <t>Глубина /средняя/ (м)</t>
  </si>
  <si>
    <t xml:space="preserve">Заказчик:  </t>
  </si>
  <si>
    <t xml:space="preserve">Объект:  </t>
  </si>
  <si>
    <t>Кол-во</t>
  </si>
  <si>
    <t>Произв.</t>
  </si>
  <si>
    <t>Рисунок</t>
  </si>
  <si>
    <t>Цена, €</t>
  </si>
  <si>
    <t>Сумма, €</t>
  </si>
  <si>
    <t>Стоимость монтажных работ:</t>
  </si>
  <si>
    <t>Итого по оборудованию:</t>
  </si>
  <si>
    <t>Сумма по разделу:</t>
  </si>
  <si>
    <t>€</t>
  </si>
  <si>
    <t>Наименование и описание</t>
  </si>
  <si>
    <r>
      <t>Песок</t>
    </r>
    <r>
      <rPr>
        <sz val="9"/>
        <color indexed="8"/>
        <rFont val="Calibri"/>
        <family val="2"/>
        <charset val="204"/>
      </rPr>
      <t xml:space="preserve">, упаковка </t>
    </r>
    <r>
      <rPr>
        <sz val="10"/>
        <color indexed="8"/>
        <rFont val="Calibri"/>
        <family val="2"/>
        <charset val="204"/>
      </rPr>
      <t>20</t>
    </r>
    <r>
      <rPr>
        <sz val="9"/>
        <color indexed="8"/>
        <rFont val="Calibri"/>
        <family val="2"/>
        <charset val="204"/>
      </rPr>
      <t xml:space="preserve"> кг</t>
    </r>
  </si>
  <si>
    <t>верхнее подключение 6-позиц. клапана</t>
  </si>
  <si>
    <t>производительность  6,0 м³/ч;</t>
  </si>
  <si>
    <t>фильтрующий материал - песок, 45 кг;</t>
  </si>
  <si>
    <t xml:space="preserve">насос MAX FLO 0,37 кВт; </t>
  </si>
  <si>
    <t>D=400 мм;</t>
  </si>
  <si>
    <t>Теплообменный блок:</t>
  </si>
  <si>
    <t>модуль теплообменного блока;</t>
  </si>
  <si>
    <t>термостат;</t>
  </si>
  <si>
    <t>комплект переходников</t>
  </si>
  <si>
    <t>Мощность</t>
  </si>
  <si>
    <t>28 кВт</t>
  </si>
  <si>
    <t>Циркуляционный насос</t>
  </si>
  <si>
    <t>Циркуляционный насос для теплообменника</t>
  </si>
  <si>
    <t>Электромагнитный клапан</t>
  </si>
  <si>
    <t>Фильтр для клапана</t>
  </si>
  <si>
    <t>Pahlen, Швеция</t>
  </si>
  <si>
    <t>Германия</t>
  </si>
  <si>
    <t xml:space="preserve">Фильтроблок POWERLINE            </t>
  </si>
  <si>
    <t xml:space="preserve"> (81050)</t>
  </si>
  <si>
    <t>По всем разделам и позициям:</t>
  </si>
  <si>
    <t>Оборудование водоподготовки и управления бассейном</t>
  </si>
  <si>
    <t>Фильтрация и подогрев воды</t>
  </si>
  <si>
    <t>Материал: нерж. сталь</t>
  </si>
  <si>
    <t>Смету составил:</t>
  </si>
  <si>
    <t>Контактные данные:</t>
  </si>
  <si>
    <t>Технический специалист:</t>
  </si>
  <si>
    <t>до 28 кВт</t>
  </si>
  <si>
    <t>WILO, Германия</t>
  </si>
  <si>
    <t>Подкл.:</t>
  </si>
  <si>
    <r>
      <rPr>
        <sz val="9"/>
        <color theme="1"/>
        <rFont val="Calibri"/>
        <family val="2"/>
        <charset val="204"/>
      </rPr>
      <t>¾</t>
    </r>
    <r>
      <rPr>
        <sz val="9"/>
        <color theme="1"/>
        <rFont val="Calibri"/>
        <family val="2"/>
        <charset val="204"/>
        <scheme val="minor"/>
      </rPr>
      <t>, 1</t>
    </r>
    <r>
      <rPr>
        <sz val="9"/>
        <color theme="1"/>
        <rFont val="Calibri"/>
        <family val="2"/>
        <charset val="204"/>
      </rPr>
      <t>½</t>
    </r>
  </si>
  <si>
    <t xml:space="preserve"> к теплообменному блоку</t>
  </si>
  <si>
    <t>¾</t>
  </si>
  <si>
    <t>Вариант полной комплектации</t>
  </si>
  <si>
    <t>Предварительная калькуляция для бассейна</t>
  </si>
  <si>
    <t>скимм</t>
  </si>
  <si>
    <t>тел. (495)782-40-35,   т/ф: (499)161-05-33</t>
  </si>
  <si>
    <t xml:space="preserve">e-mail: pool21@bk.ru  http://pool21.ru     </t>
  </si>
  <si>
    <t xml:space="preserve">ООО "КАСКАД" Россия 107564, г.Москва ул.Краснобогатырская д.42 офис 313     </t>
  </si>
  <si>
    <t>Итого:</t>
  </si>
  <si>
    <t>Отделка чаши бассейна:</t>
  </si>
  <si>
    <t>Цена.</t>
  </si>
  <si>
    <t>Наименование работ и материалов</t>
  </si>
  <si>
    <t>ед. изм.</t>
  </si>
  <si>
    <t>кол-во</t>
  </si>
  <si>
    <t>Выравнивание чаши LATICRETE 3642</t>
  </si>
  <si>
    <t>Заливка закладных деталей LATICRETE</t>
  </si>
  <si>
    <t>Гидроизоляционная мембрана LATICRETE 9755</t>
  </si>
  <si>
    <t>Облицовка мозаик, клей LATICRETE 4237+211, затирка LATICRETE 1776+1544</t>
  </si>
  <si>
    <r>
      <t>*</t>
    </r>
    <r>
      <rPr>
        <b/>
        <i/>
        <sz val="9"/>
        <color theme="1"/>
        <rFont val="Calibri"/>
        <family val="2"/>
        <charset val="204"/>
        <scheme val="minor"/>
      </rPr>
      <t xml:space="preserve"> в смете не учтена стоимость использования механизмов и расходы связанные с размещением рабочих</t>
    </r>
  </si>
  <si>
    <t>ООО "Каскад"</t>
  </si>
  <si>
    <t>Сумма (рубли)</t>
  </si>
  <si>
    <t>Наименование материала</t>
  </si>
  <si>
    <t>Мозаика  от …</t>
  </si>
  <si>
    <t>Мозаика/плитка:</t>
  </si>
  <si>
    <t>Σ =</t>
  </si>
  <si>
    <t>РазделVI</t>
  </si>
  <si>
    <t>Бетонирование*.</t>
  </si>
  <si>
    <t>Бетонные работы</t>
  </si>
  <si>
    <r>
      <t>м</t>
    </r>
    <r>
      <rPr>
        <b/>
        <sz val="8"/>
        <color theme="1"/>
        <rFont val="Calibri"/>
        <family val="2"/>
        <charset val="204"/>
      </rPr>
      <t>³ бетона</t>
    </r>
  </si>
  <si>
    <t>Керамическая плитка с водопоглащением 0</t>
  </si>
  <si>
    <t>США</t>
  </si>
  <si>
    <t>Облицовка чаши бассейна  (Система LATICRETE США)</t>
  </si>
  <si>
    <t>HAYWARD США-Франция</t>
  </si>
  <si>
    <t>шт</t>
  </si>
  <si>
    <t>м²</t>
  </si>
  <si>
    <t>Раздел I</t>
  </si>
  <si>
    <t>Раздел II</t>
  </si>
  <si>
    <t>Элементы и комплектующие в чаше бассейна, а также элементы водообмена.</t>
  </si>
  <si>
    <t>Элементы водообмена.</t>
  </si>
  <si>
    <t>Скиммер</t>
  </si>
  <si>
    <t>Aquareva</t>
  </si>
  <si>
    <t>устройство для забора воды на насос</t>
  </si>
  <si>
    <t>материал: пластик</t>
  </si>
  <si>
    <t>Механический регулятор уровня</t>
  </si>
  <si>
    <t>Россия</t>
  </si>
  <si>
    <t>точный контроль уровня воды</t>
  </si>
  <si>
    <t>Форсунка подачи (со стены)</t>
  </si>
  <si>
    <t>устройство для подачи воды в бассейн</t>
  </si>
  <si>
    <t>Донный трап</t>
  </si>
  <si>
    <t>устройство для слива воды через насос</t>
  </si>
  <si>
    <t>Лестница</t>
  </si>
  <si>
    <t>ASTRAL Испания</t>
  </si>
  <si>
    <t>• нерж. Сталь</t>
  </si>
  <si>
    <t>• 4 ступени</t>
  </si>
  <si>
    <t>Трубоустройство и электрическая часть.</t>
  </si>
  <si>
    <t>Элементы ПВХ трубоустройства</t>
  </si>
  <si>
    <t>по факту</t>
  </si>
  <si>
    <t>(комплект)</t>
  </si>
  <si>
    <t>Клей для труб ПВХ</t>
  </si>
  <si>
    <t>Голландия</t>
  </si>
  <si>
    <t>Электрическая часть</t>
  </si>
  <si>
    <t>автоматы, кабели, короба</t>
  </si>
  <si>
    <t>Раздел III</t>
  </si>
  <si>
    <t>Дополнительное оборудование</t>
  </si>
  <si>
    <t>Средства для чистки бассейна.</t>
  </si>
  <si>
    <t>Устройство для чистки бассейна:</t>
  </si>
  <si>
    <t>Praher Австрия</t>
  </si>
  <si>
    <r>
      <t xml:space="preserve">- щетка, рукоятка, 2,4 м </t>
    </r>
    <r>
      <rPr>
        <sz val="9"/>
        <color indexed="8"/>
        <rFont val="Calibri"/>
        <family val="2"/>
        <charset val="204"/>
      </rPr>
      <t>÷</t>
    </r>
    <r>
      <rPr>
        <sz val="9"/>
        <color indexed="8"/>
        <rFont val="Calibri"/>
        <family val="2"/>
        <charset val="204"/>
      </rPr>
      <t xml:space="preserve"> 4,8м, </t>
    </r>
  </si>
  <si>
    <t>- гибкий шланг 9м, наконечник</t>
  </si>
  <si>
    <t>(для частн.бассейнов)</t>
  </si>
  <si>
    <t>Раздел IV</t>
  </si>
  <si>
    <t>по отливке чаши бассейна за изделие.</t>
  </si>
  <si>
    <t>• изготовление ж/б стен и днища, лотка</t>
  </si>
  <si>
    <t>• установка с последующей разборкой опалубки стен (с расходными материалами)</t>
  </si>
  <si>
    <t>• увязка двойного арматурного каркаса (с расходными материалами)</t>
  </si>
  <si>
    <t>• заливка бетоном с вибрацией</t>
  </si>
  <si>
    <t>• уборка строительного мусора</t>
  </si>
  <si>
    <t>• транспортные и накладные расходы</t>
  </si>
  <si>
    <r>
      <rPr>
        <u/>
        <sz val="14"/>
        <rFont val="Calibri"/>
        <family val="2"/>
        <charset val="204"/>
        <scheme val="minor"/>
      </rPr>
      <t>Раздел V</t>
    </r>
    <r>
      <rPr>
        <sz val="11"/>
        <rFont val="Calibri"/>
        <family val="2"/>
        <charset val="204"/>
        <scheme val="minor"/>
      </rPr>
      <t xml:space="preserve"> Облицовочный материал </t>
    </r>
  </si>
  <si>
    <t>от 10.02.2013 г</t>
  </si>
  <si>
    <t>Китай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</si>
</sst>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&quot;р.&quot;;[Red]\-#,##0&quot;р.&quot;"/>
    <numFmt numFmtId="164" formatCode="0.0"/>
  </numFmts>
  <fonts count="32" x14ac:knownFonts="1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4"/>
      <color theme="0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u/>
      <sz val="14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2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8"/>
      <color theme="1"/>
      <name val="Calibri"/>
      <family val="2"/>
      <charset val="204"/>
    </font>
    <font>
      <sz val="12"/>
      <color theme="0"/>
      <name val="Calibri"/>
      <family val="2"/>
      <charset val="204"/>
      <scheme val="minor"/>
    </font>
    <font>
      <sz val="26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u/>
      <sz val="14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</cellStyleXfs>
  <cellXfs count="44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5" borderId="1" xfId="4" applyFont="1" applyBorder="1" applyAlignment="1">
      <alignment vertical="center"/>
    </xf>
    <xf numFmtId="0" fontId="6" fillId="5" borderId="7" xfId="4" applyFont="1" applyBorder="1" applyAlignment="1">
      <alignment vertical="center"/>
    </xf>
    <xf numFmtId="0" fontId="6" fillId="5" borderId="0" xfId="4" applyFont="1" applyBorder="1" applyAlignment="1">
      <alignment horizontal="center" vertical="center"/>
    </xf>
    <xf numFmtId="0" fontId="6" fillId="5" borderId="4" xfId="4" applyFont="1" applyBorder="1" applyAlignment="1">
      <alignment vertical="center"/>
    </xf>
    <xf numFmtId="0" fontId="6" fillId="5" borderId="5" xfId="4" applyFont="1" applyBorder="1" applyAlignment="1">
      <alignment horizontal="center" vertical="center"/>
    </xf>
    <xf numFmtId="0" fontId="3" fillId="2" borderId="9" xfId="1" applyBorder="1" applyAlignment="1">
      <alignment vertical="center" wrapText="1"/>
    </xf>
    <xf numFmtId="0" fontId="3" fillId="2" borderId="9" xfId="1" applyBorder="1" applyAlignment="1">
      <alignment horizontal="center" vertical="center" wrapText="1"/>
    </xf>
    <xf numFmtId="2" fontId="3" fillId="2" borderId="9" xfId="1" applyNumberFormat="1" applyBorder="1" applyAlignment="1">
      <alignment horizontal="center" vertical="center" wrapText="1"/>
    </xf>
    <xf numFmtId="0" fontId="8" fillId="2" borderId="0" xfId="1" applyFont="1" applyBorder="1" applyAlignment="1">
      <alignment vertical="center"/>
    </xf>
    <xf numFmtId="49" fontId="7" fillId="7" borderId="3" xfId="0" applyNumberFormat="1" applyFont="1" applyFill="1" applyBorder="1" applyAlignment="1">
      <alignment horizontal="right"/>
    </xf>
    <xf numFmtId="0" fontId="6" fillId="5" borderId="2" xfId="4" applyFont="1" applyBorder="1" applyAlignment="1">
      <alignment horizontal="right" vertical="center"/>
    </xf>
    <xf numFmtId="0" fontId="6" fillId="5" borderId="0" xfId="4" applyFont="1" applyBorder="1" applyAlignment="1">
      <alignment horizontal="right" vertical="center"/>
    </xf>
    <xf numFmtId="0" fontId="6" fillId="5" borderId="5" xfId="4" applyFont="1" applyBorder="1" applyAlignment="1">
      <alignment horizontal="right" vertical="center"/>
    </xf>
    <xf numFmtId="2" fontId="0" fillId="0" borderId="0" xfId="0" applyNumberFormat="1" applyAlignment="1">
      <alignment vertical="center"/>
    </xf>
    <xf numFmtId="0" fontId="7" fillId="2" borderId="0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3" fillId="3" borderId="9" xfId="2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3" borderId="11" xfId="2" applyBorder="1" applyAlignment="1">
      <alignment horizontal="center" vertical="center"/>
    </xf>
    <xf numFmtId="0" fontId="3" fillId="3" borderId="12" xfId="2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2" xfId="4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9" fillId="5" borderId="3" xfId="4" applyFont="1" applyBorder="1" applyAlignment="1">
      <alignment horizontal="left" vertical="center"/>
    </xf>
    <xf numFmtId="0" fontId="9" fillId="5" borderId="10" xfId="4" applyFont="1" applyBorder="1" applyAlignment="1">
      <alignment horizontal="left" vertical="center"/>
    </xf>
    <xf numFmtId="0" fontId="9" fillId="5" borderId="6" xfId="4" applyFont="1" applyBorder="1" applyAlignment="1">
      <alignment horizontal="left" vertical="center"/>
    </xf>
    <xf numFmtId="0" fontId="7" fillId="2" borderId="4" xfId="1" applyFont="1" applyBorder="1" applyAlignment="1">
      <alignment vertical="top" wrapText="1"/>
    </xf>
    <xf numFmtId="0" fontId="7" fillId="2" borderId="5" xfId="1" applyFont="1" applyBorder="1" applyAlignment="1">
      <alignment vertical="top" wrapText="1"/>
    </xf>
    <xf numFmtId="0" fontId="7" fillId="2" borderId="6" xfId="1" applyFont="1" applyBorder="1" applyAlignment="1">
      <alignment vertical="top" wrapText="1"/>
    </xf>
    <xf numFmtId="0" fontId="7" fillId="2" borderId="4" xfId="1" applyFont="1" applyBorder="1" applyAlignment="1">
      <alignment horizontal="right" vertical="center"/>
    </xf>
    <xf numFmtId="164" fontId="0" fillId="0" borderId="9" xfId="0" applyNumberFormat="1" applyBorder="1" applyAlignment="1">
      <alignment horizontal="center" vertical="center"/>
    </xf>
    <xf numFmtId="0" fontId="15" fillId="0" borderId="0" xfId="6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2" borderId="9" xfId="1" applyNumberFormat="1" applyBorder="1" applyAlignment="1">
      <alignment horizontal="center" vertical="center"/>
    </xf>
    <xf numFmtId="0" fontId="15" fillId="0" borderId="0" xfId="6" applyBorder="1" applyAlignment="1" applyProtection="1">
      <alignment vertical="center"/>
    </xf>
    <xf numFmtId="0" fontId="7" fillId="2" borderId="7" xfId="1" applyFont="1" applyBorder="1" applyAlignment="1">
      <alignment vertical="center"/>
    </xf>
    <xf numFmtId="0" fontId="7" fillId="2" borderId="10" xfId="1" applyFont="1" applyBorder="1" applyAlignment="1">
      <alignment vertical="center"/>
    </xf>
    <xf numFmtId="2" fontId="3" fillId="2" borderId="9" xfId="1" applyNumberFormat="1" applyBorder="1" applyAlignment="1">
      <alignment horizontal="center" vertical="center"/>
    </xf>
    <xf numFmtId="0" fontId="3" fillId="2" borderId="9" xfId="1" applyBorder="1" applyAlignment="1">
      <alignment horizontal="center" vertical="center"/>
    </xf>
    <xf numFmtId="0" fontId="7" fillId="2" borderId="9" xfId="1" applyFont="1" applyBorder="1" applyAlignment="1">
      <alignment horizontal="center" vertical="center" wrapText="1"/>
    </xf>
    <xf numFmtId="0" fontId="5" fillId="7" borderId="1" xfId="1" applyFont="1" applyFill="1" applyBorder="1" applyAlignment="1">
      <alignment vertical="center"/>
    </xf>
    <xf numFmtId="0" fontId="5" fillId="7" borderId="2" xfId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3" fillId="4" borderId="9" xfId="3" applyBorder="1" applyAlignment="1">
      <alignment horizontal="center" vertical="center"/>
    </xf>
    <xf numFmtId="0" fontId="18" fillId="4" borderId="9" xfId="3" applyFont="1" applyBorder="1" applyAlignment="1">
      <alignment horizontal="center" vertical="center"/>
    </xf>
    <xf numFmtId="2" fontId="18" fillId="9" borderId="9" xfId="8" applyNumberFormat="1" applyFont="1" applyBorder="1" applyAlignment="1">
      <alignment horizontal="center" vertical="center"/>
    </xf>
    <xf numFmtId="2" fontId="3" fillId="9" borderId="9" xfId="8" applyNumberFormat="1" applyBorder="1" applyAlignment="1">
      <alignment horizontal="center" vertical="center"/>
    </xf>
    <xf numFmtId="0" fontId="1" fillId="9" borderId="9" xfId="8" applyFont="1" applyBorder="1" applyAlignment="1">
      <alignment horizontal="center" vertical="center"/>
    </xf>
    <xf numFmtId="0" fontId="3" fillId="4" borderId="4" xfId="3" applyBorder="1" applyAlignment="1">
      <alignment vertical="center"/>
    </xf>
    <xf numFmtId="0" fontId="3" fillId="4" borderId="5" xfId="3" applyBorder="1" applyAlignment="1">
      <alignment horizontal="center" vertical="center"/>
    </xf>
    <xf numFmtId="0" fontId="3" fillId="4" borderId="6" xfId="3" applyBorder="1" applyAlignment="1">
      <alignment horizontal="left" vertical="center"/>
    </xf>
    <xf numFmtId="0" fontId="3" fillId="13" borderId="7" xfId="3" applyFill="1" applyBorder="1" applyAlignment="1">
      <alignment vertical="center"/>
    </xf>
    <xf numFmtId="0" fontId="3" fillId="13" borderId="0" xfId="3" applyFill="1" applyBorder="1" applyAlignment="1">
      <alignment horizontal="center" vertical="center"/>
    </xf>
    <xf numFmtId="0" fontId="18" fillId="13" borderId="0" xfId="3" applyFont="1" applyFill="1" applyBorder="1" applyAlignment="1">
      <alignment horizontal="right" vertical="center"/>
    </xf>
    <xf numFmtId="0" fontId="19" fillId="13" borderId="10" xfId="3" applyFont="1" applyFill="1" applyBorder="1" applyAlignment="1">
      <alignment horizontal="left" vertical="center"/>
    </xf>
    <xf numFmtId="0" fontId="3" fillId="14" borderId="9" xfId="3" applyFill="1" applyBorder="1" applyAlignment="1">
      <alignment horizontal="center" vertical="center"/>
    </xf>
    <xf numFmtId="0" fontId="0" fillId="14" borderId="9" xfId="3" applyFont="1" applyFill="1" applyBorder="1" applyAlignment="1">
      <alignment horizontal="center" vertical="center"/>
    </xf>
    <xf numFmtId="0" fontId="7" fillId="15" borderId="7" xfId="9" applyFont="1" applyFill="1" applyBorder="1" applyAlignment="1">
      <alignment horizontal="left" vertical="center"/>
    </xf>
    <xf numFmtId="0" fontId="3" fillId="15" borderId="0" xfId="9" applyFont="1" applyFill="1" applyBorder="1" applyAlignment="1">
      <alignment horizontal="left" vertical="center"/>
    </xf>
    <xf numFmtId="0" fontId="3" fillId="15" borderId="10" xfId="9" applyFont="1" applyFill="1" applyBorder="1" applyAlignment="1">
      <alignment horizontal="left" vertical="center"/>
    </xf>
    <xf numFmtId="0" fontId="7" fillId="15" borderId="4" xfId="9" applyFont="1" applyFill="1" applyBorder="1" applyAlignment="1">
      <alignment horizontal="left" vertical="center"/>
    </xf>
    <xf numFmtId="0" fontId="3" fillId="15" borderId="5" xfId="9" applyFont="1" applyFill="1" applyBorder="1" applyAlignment="1">
      <alignment horizontal="left" vertical="center"/>
    </xf>
    <xf numFmtId="0" fontId="3" fillId="15" borderId="6" xfId="9" applyFont="1" applyFill="1" applyBorder="1" applyAlignment="1">
      <alignment horizontal="left" vertical="center"/>
    </xf>
    <xf numFmtId="0" fontId="0" fillId="4" borderId="9" xfId="3" applyFont="1" applyBorder="1" applyAlignment="1">
      <alignment horizontal="center" vertical="center"/>
    </xf>
    <xf numFmtId="0" fontId="3" fillId="9" borderId="9" xfId="8" applyFont="1" applyBorder="1" applyAlignment="1">
      <alignment horizontal="center" vertical="center"/>
    </xf>
    <xf numFmtId="0" fontId="3" fillId="4" borderId="1" xfId="3" applyBorder="1" applyAlignment="1">
      <alignment vertical="center"/>
    </xf>
    <xf numFmtId="0" fontId="3" fillId="4" borderId="2" xfId="3" applyBorder="1" applyAlignment="1">
      <alignment horizontal="center" vertical="center"/>
    </xf>
    <xf numFmtId="0" fontId="3" fillId="4" borderId="3" xfId="3" applyBorder="1" applyAlignment="1">
      <alignment horizontal="left" vertical="center"/>
    </xf>
    <xf numFmtId="0" fontId="3" fillId="4" borderId="7" xfId="3" applyBorder="1" applyAlignment="1">
      <alignment vertical="center"/>
    </xf>
    <xf numFmtId="0" fontId="3" fillId="4" borderId="0" xfId="3" applyBorder="1" applyAlignment="1">
      <alignment horizontal="center" vertical="center"/>
    </xf>
    <xf numFmtId="0" fontId="18" fillId="4" borderId="0" xfId="3" applyFont="1" applyBorder="1" applyAlignment="1">
      <alignment horizontal="right" vertical="center"/>
    </xf>
    <xf numFmtId="0" fontId="3" fillId="4" borderId="10" xfId="3" applyBorder="1" applyAlignment="1">
      <alignment horizontal="left" vertical="center"/>
    </xf>
    <xf numFmtId="0" fontId="3" fillId="9" borderId="8" xfId="8" applyFont="1" applyBorder="1" applyAlignment="1">
      <alignment horizontal="center" vertical="center"/>
    </xf>
    <xf numFmtId="2" fontId="18" fillId="9" borderId="3" xfId="8" applyNumberFormat="1" applyFont="1" applyBorder="1" applyAlignment="1">
      <alignment horizontal="center" vertical="center"/>
    </xf>
    <xf numFmtId="2" fontId="3" fillId="9" borderId="8" xfId="8" applyNumberFormat="1" applyBorder="1" applyAlignment="1">
      <alignment horizontal="center" vertical="center"/>
    </xf>
    <xf numFmtId="0" fontId="1" fillId="9" borderId="8" xfId="8" applyFont="1" applyBorder="1" applyAlignment="1">
      <alignment horizontal="center" vertical="center"/>
    </xf>
    <xf numFmtId="0" fontId="0" fillId="4" borderId="2" xfId="3" applyFont="1" applyBorder="1" applyAlignment="1">
      <alignment horizontal="right" vertical="center"/>
    </xf>
    <xf numFmtId="0" fontId="18" fillId="4" borderId="5" xfId="3" applyFont="1" applyBorder="1" applyAlignment="1">
      <alignment horizontal="right" vertical="center"/>
    </xf>
    <xf numFmtId="0" fontId="3" fillId="4" borderId="11" xfId="3" applyBorder="1" applyAlignment="1">
      <alignment horizontal="center" vertical="center"/>
    </xf>
    <xf numFmtId="0" fontId="3" fillId="4" borderId="12" xfId="3" applyBorder="1" applyAlignment="1">
      <alignment horizontal="center" vertical="center"/>
    </xf>
    <xf numFmtId="0" fontId="3" fillId="14" borderId="12" xfId="3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4" borderId="11" xfId="3" applyFont="1" applyFill="1" applyBorder="1" applyAlignment="1">
      <alignment horizontal="center" vertical="center"/>
    </xf>
    <xf numFmtId="0" fontId="0" fillId="13" borderId="0" xfId="3" applyFont="1" applyFill="1" applyBorder="1" applyAlignment="1">
      <alignment horizontal="right" vertical="center"/>
    </xf>
    <xf numFmtId="0" fontId="3" fillId="13" borderId="4" xfId="3" applyFill="1" applyBorder="1" applyAlignment="1">
      <alignment vertical="center"/>
    </xf>
    <xf numFmtId="0" fontId="3" fillId="13" borderId="5" xfId="3" applyFill="1" applyBorder="1" applyAlignment="1">
      <alignment horizontal="center" vertical="center"/>
    </xf>
    <xf numFmtId="0" fontId="0" fillId="14" borderId="9" xfId="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1" borderId="9" xfId="14" applyBorder="1" applyAlignment="1">
      <alignment horizontal="center" vertical="center"/>
    </xf>
    <xf numFmtId="0" fontId="3" fillId="21" borderId="11" xfId="14" applyBorder="1" applyAlignment="1">
      <alignment horizontal="center" vertical="center"/>
    </xf>
    <xf numFmtId="0" fontId="3" fillId="21" borderId="12" xfId="14" applyBorder="1" applyAlignment="1">
      <alignment horizontal="center" vertical="center"/>
    </xf>
    <xf numFmtId="0" fontId="3" fillId="22" borderId="9" xfId="1" applyFill="1" applyBorder="1" applyAlignment="1">
      <alignment horizontal="center" vertical="center"/>
    </xf>
    <xf numFmtId="0" fontId="3" fillId="22" borderId="9" xfId="1" applyNumberFormat="1" applyFill="1" applyBorder="1" applyAlignment="1">
      <alignment horizontal="center" vertical="center"/>
    </xf>
    <xf numFmtId="2" fontId="3" fillId="22" borderId="9" xfId="1" applyNumberFormat="1" applyFill="1" applyBorder="1" applyAlignment="1">
      <alignment horizontal="center" vertical="center"/>
    </xf>
    <xf numFmtId="0" fontId="7" fillId="22" borderId="9" xfId="1" applyFont="1" applyFill="1" applyBorder="1" applyAlignment="1">
      <alignment horizontal="center" vertical="center"/>
    </xf>
    <xf numFmtId="0" fontId="3" fillId="21" borderId="1" xfId="14" applyBorder="1" applyAlignment="1">
      <alignment vertical="center"/>
    </xf>
    <xf numFmtId="0" fontId="3" fillId="21" borderId="2" xfId="14" applyBorder="1" applyAlignment="1">
      <alignment horizontal="center" vertical="center"/>
    </xf>
    <xf numFmtId="0" fontId="3" fillId="21" borderId="2" xfId="14" applyBorder="1" applyAlignment="1">
      <alignment horizontal="right" vertical="center"/>
    </xf>
    <xf numFmtId="0" fontId="5" fillId="21" borderId="3" xfId="14" applyFont="1" applyBorder="1" applyAlignment="1">
      <alignment horizontal="left" vertical="center"/>
    </xf>
    <xf numFmtId="0" fontId="3" fillId="21" borderId="7" xfId="14" applyBorder="1" applyAlignment="1">
      <alignment vertical="center"/>
    </xf>
    <xf numFmtId="0" fontId="3" fillId="21" borderId="0" xfId="14" applyBorder="1" applyAlignment="1">
      <alignment horizontal="center" vertical="center"/>
    </xf>
    <xf numFmtId="0" fontId="3" fillId="21" borderId="0" xfId="14" applyBorder="1" applyAlignment="1">
      <alignment horizontal="right" vertical="center"/>
    </xf>
    <xf numFmtId="0" fontId="5" fillId="21" borderId="10" xfId="14" applyFont="1" applyBorder="1" applyAlignment="1">
      <alignment horizontal="left" vertical="center"/>
    </xf>
    <xf numFmtId="0" fontId="3" fillId="21" borderId="4" xfId="14" applyBorder="1" applyAlignment="1">
      <alignment vertical="center"/>
    </xf>
    <xf numFmtId="0" fontId="3" fillId="21" borderId="5" xfId="14" applyBorder="1" applyAlignment="1">
      <alignment horizontal="center" vertical="center"/>
    </xf>
    <xf numFmtId="0" fontId="3" fillId="21" borderId="5" xfId="14" applyBorder="1" applyAlignment="1">
      <alignment horizontal="right" vertical="center"/>
    </xf>
    <xf numFmtId="0" fontId="5" fillId="21" borderId="6" xfId="14" applyFont="1" applyBorder="1" applyAlignment="1">
      <alignment horizontal="left" vertical="center"/>
    </xf>
    <xf numFmtId="0" fontId="3" fillId="18" borderId="9" xfId="11" applyBorder="1" applyAlignment="1">
      <alignment horizontal="center" vertical="center"/>
    </xf>
    <xf numFmtId="0" fontId="3" fillId="18" borderId="11" xfId="11" applyBorder="1" applyAlignment="1">
      <alignment horizontal="center" vertical="center"/>
    </xf>
    <xf numFmtId="0" fontId="3" fillId="18" borderId="12" xfId="11" applyBorder="1" applyAlignment="1">
      <alignment horizontal="center" vertical="center"/>
    </xf>
    <xf numFmtId="0" fontId="3" fillId="18" borderId="15" xfId="11" applyBorder="1" applyAlignment="1">
      <alignment vertical="center"/>
    </xf>
    <xf numFmtId="0" fontId="3" fillId="18" borderId="11" xfId="11" applyBorder="1" applyAlignment="1">
      <alignment horizontal="right" vertical="center"/>
    </xf>
    <xf numFmtId="0" fontId="5" fillId="18" borderId="12" xfId="11" applyFont="1" applyBorder="1" applyAlignment="1">
      <alignment horizontal="left" vertical="center"/>
    </xf>
    <xf numFmtId="0" fontId="3" fillId="24" borderId="1" xfId="3" applyFill="1" applyBorder="1" applyAlignment="1">
      <alignment vertical="center"/>
    </xf>
    <xf numFmtId="0" fontId="3" fillId="24" borderId="2" xfId="3" applyFill="1" applyBorder="1" applyAlignment="1">
      <alignment horizontal="center" vertical="center"/>
    </xf>
    <xf numFmtId="0" fontId="3" fillId="24" borderId="2" xfId="3" applyFill="1" applyBorder="1" applyAlignment="1">
      <alignment horizontal="right" vertical="center"/>
    </xf>
    <xf numFmtId="0" fontId="5" fillId="24" borderId="3" xfId="3" applyFont="1" applyFill="1" applyBorder="1" applyAlignment="1">
      <alignment horizontal="left" vertical="center"/>
    </xf>
    <xf numFmtId="0" fontId="3" fillId="24" borderId="7" xfId="3" applyFill="1" applyBorder="1" applyAlignment="1">
      <alignment vertical="center"/>
    </xf>
    <xf numFmtId="0" fontId="3" fillId="24" borderId="0" xfId="3" applyFill="1" applyBorder="1" applyAlignment="1">
      <alignment horizontal="center" vertical="center"/>
    </xf>
    <xf numFmtId="0" fontId="3" fillId="24" borderId="0" xfId="3" applyFont="1" applyFill="1" applyBorder="1" applyAlignment="1">
      <alignment horizontal="right" vertical="center"/>
    </xf>
    <xf numFmtId="0" fontId="5" fillId="24" borderId="10" xfId="3" applyFont="1" applyFill="1" applyBorder="1" applyAlignment="1">
      <alignment horizontal="left" vertical="center"/>
    </xf>
    <xf numFmtId="0" fontId="3" fillId="24" borderId="4" xfId="3" applyFill="1" applyBorder="1" applyAlignment="1">
      <alignment vertical="center"/>
    </xf>
    <xf numFmtId="0" fontId="3" fillId="24" borderId="5" xfId="3" applyFill="1" applyBorder="1" applyAlignment="1">
      <alignment horizontal="center" vertical="center"/>
    </xf>
    <xf numFmtId="0" fontId="3" fillId="16" borderId="9" xfId="3" applyFill="1" applyBorder="1" applyAlignment="1">
      <alignment horizontal="center" vertical="center"/>
    </xf>
    <xf numFmtId="0" fontId="0" fillId="16" borderId="9" xfId="3" applyFont="1" applyFill="1" applyBorder="1" applyAlignment="1">
      <alignment horizontal="center" vertical="center"/>
    </xf>
    <xf numFmtId="0" fontId="3" fillId="16" borderId="11" xfId="3" applyFill="1" applyBorder="1" applyAlignment="1">
      <alignment horizontal="center" vertical="center"/>
    </xf>
    <xf numFmtId="0" fontId="18" fillId="16" borderId="9" xfId="3" applyFont="1" applyFill="1" applyBorder="1" applyAlignment="1">
      <alignment horizontal="center" vertical="center"/>
    </xf>
    <xf numFmtId="0" fontId="3" fillId="16" borderId="12" xfId="3" applyFill="1" applyBorder="1" applyAlignment="1">
      <alignment horizontal="center" vertical="center"/>
    </xf>
    <xf numFmtId="0" fontId="3" fillId="16" borderId="9" xfId="8" applyFill="1" applyBorder="1" applyAlignment="1">
      <alignment horizontal="center" vertical="center"/>
    </xf>
    <xf numFmtId="2" fontId="3" fillId="16" borderId="9" xfId="8" applyNumberFormat="1" applyFill="1" applyBorder="1" applyAlignment="1">
      <alignment horizontal="center" vertical="center"/>
    </xf>
    <xf numFmtId="0" fontId="1" fillId="16" borderId="9" xfId="8" applyFont="1" applyFill="1" applyBorder="1" applyAlignment="1">
      <alignment horizontal="center" vertical="center"/>
    </xf>
    <xf numFmtId="0" fontId="0" fillId="16" borderId="9" xfId="0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0" fontId="3" fillId="16" borderId="15" xfId="3" applyFill="1" applyBorder="1" applyAlignment="1">
      <alignment vertical="center"/>
    </xf>
    <xf numFmtId="0" fontId="18" fillId="16" borderId="11" xfId="3" applyFont="1" applyFill="1" applyBorder="1" applyAlignment="1">
      <alignment horizontal="right" vertical="center"/>
    </xf>
    <xf numFmtId="0" fontId="3" fillId="16" borderId="12" xfId="3" applyFill="1" applyBorder="1" applyAlignment="1">
      <alignment horizontal="left" vertical="center"/>
    </xf>
    <xf numFmtId="0" fontId="0" fillId="16" borderId="15" xfId="3" applyFont="1" applyFill="1" applyBorder="1" applyAlignment="1">
      <alignment horizontal="center" vertical="center"/>
    </xf>
    <xf numFmtId="0" fontId="3" fillId="16" borderId="11" xfId="3" applyFill="1" applyBorder="1" applyAlignment="1">
      <alignment horizontal="center" vertical="center"/>
    </xf>
    <xf numFmtId="0" fontId="3" fillId="16" borderId="12" xfId="3" applyFill="1" applyBorder="1" applyAlignment="1">
      <alignment horizontal="center" vertical="center"/>
    </xf>
    <xf numFmtId="0" fontId="18" fillId="16" borderId="15" xfId="3" applyFont="1" applyFill="1" applyBorder="1" applyAlignment="1">
      <alignment horizontal="center" vertical="center"/>
    </xf>
    <xf numFmtId="0" fontId="18" fillId="16" borderId="12" xfId="3" applyFont="1" applyFill="1" applyBorder="1" applyAlignment="1">
      <alignment horizontal="center" vertical="center"/>
    </xf>
    <xf numFmtId="0" fontId="18" fillId="0" borderId="11" xfId="2" applyFont="1" applyFill="1" applyBorder="1" applyAlignment="1">
      <alignment horizontal="center" vertical="center"/>
    </xf>
    <xf numFmtId="0" fontId="0" fillId="16" borderId="15" xfId="8" applyFont="1" applyFill="1" applyBorder="1" applyAlignment="1">
      <alignment horizontal="left" vertical="center"/>
    </xf>
    <xf numFmtId="0" fontId="0" fillId="16" borderId="11" xfId="8" applyFont="1" applyFill="1" applyBorder="1" applyAlignment="1">
      <alignment horizontal="left" vertical="center"/>
    </xf>
    <xf numFmtId="0" fontId="0" fillId="16" borderId="12" xfId="8" applyFont="1" applyFill="1" applyBorder="1" applyAlignment="1">
      <alignment horizontal="left" vertical="center"/>
    </xf>
    <xf numFmtId="0" fontId="3" fillId="16" borderId="15" xfId="8" applyFill="1" applyBorder="1" applyAlignment="1">
      <alignment vertical="center"/>
    </xf>
    <xf numFmtId="0" fontId="3" fillId="16" borderId="12" xfId="8" applyFill="1" applyBorder="1" applyAlignment="1">
      <alignment vertical="center"/>
    </xf>
    <xf numFmtId="2" fontId="19" fillId="16" borderId="11" xfId="3" applyNumberFormat="1" applyFont="1" applyFill="1" applyBorder="1" applyAlignment="1">
      <alignment horizontal="right" vertical="center"/>
    </xf>
    <xf numFmtId="0" fontId="0" fillId="0" borderId="11" xfId="2" applyFont="1" applyFill="1" applyBorder="1" applyAlignment="1">
      <alignment horizontal="center" vertical="center"/>
    </xf>
    <xf numFmtId="0" fontId="20" fillId="12" borderId="15" xfId="0" applyFont="1" applyFill="1" applyBorder="1" applyAlignment="1">
      <alignment horizontal="center" vertical="center"/>
    </xf>
    <xf numFmtId="0" fontId="20" fillId="12" borderId="11" xfId="0" applyFont="1" applyFill="1" applyBorder="1" applyAlignment="1">
      <alignment horizontal="center" vertical="center"/>
    </xf>
    <xf numFmtId="0" fontId="20" fillId="12" borderId="12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0" fillId="16" borderId="15" xfId="0" applyFill="1" applyBorder="1" applyAlignment="1">
      <alignment vertical="center"/>
    </xf>
    <xf numFmtId="0" fontId="0" fillId="16" borderId="11" xfId="0" applyFill="1" applyBorder="1" applyAlignment="1">
      <alignment vertical="center"/>
    </xf>
    <xf numFmtId="0" fontId="0" fillId="16" borderId="12" xfId="0" applyFill="1" applyBorder="1" applyAlignment="1">
      <alignment vertical="center"/>
    </xf>
    <xf numFmtId="0" fontId="3" fillId="0" borderId="11" xfId="2" applyFont="1" applyFill="1" applyBorder="1" applyAlignment="1">
      <alignment horizontal="center" vertical="center"/>
    </xf>
    <xf numFmtId="0" fontId="3" fillId="15" borderId="8" xfId="9" applyFill="1" applyBorder="1" applyAlignment="1">
      <alignment horizontal="center" vertical="center"/>
    </xf>
    <xf numFmtId="0" fontId="3" fillId="15" borderId="13" xfId="9" applyFill="1" applyBorder="1" applyAlignment="1">
      <alignment horizontal="center" vertical="center"/>
    </xf>
    <xf numFmtId="0" fontId="3" fillId="15" borderId="14" xfId="9" applyFill="1" applyBorder="1" applyAlignment="1">
      <alignment horizontal="center" vertical="center"/>
    </xf>
    <xf numFmtId="0" fontId="5" fillId="15" borderId="1" xfId="9" applyFont="1" applyFill="1" applyBorder="1" applyAlignment="1">
      <alignment horizontal="left" vertical="center"/>
    </xf>
    <xf numFmtId="0" fontId="5" fillId="15" borderId="2" xfId="9" applyFont="1" applyFill="1" applyBorder="1" applyAlignment="1">
      <alignment horizontal="left" vertical="center"/>
    </xf>
    <xf numFmtId="0" fontId="5" fillId="15" borderId="3" xfId="9" applyFont="1" applyFill="1" applyBorder="1" applyAlignment="1">
      <alignment horizontal="left" vertical="center"/>
    </xf>
    <xf numFmtId="0" fontId="21" fillId="15" borderId="1" xfId="9" applyFont="1" applyFill="1" applyBorder="1" applyAlignment="1">
      <alignment horizontal="center" vertical="center" wrapText="1"/>
    </xf>
    <xf numFmtId="0" fontId="21" fillId="15" borderId="3" xfId="9" applyFont="1" applyFill="1" applyBorder="1" applyAlignment="1">
      <alignment horizontal="center" vertical="center" wrapText="1"/>
    </xf>
    <xf numFmtId="0" fontId="21" fillId="15" borderId="7" xfId="9" applyFont="1" applyFill="1" applyBorder="1" applyAlignment="1">
      <alignment horizontal="center" vertical="center" wrapText="1"/>
    </xf>
    <xf numFmtId="0" fontId="21" fillId="15" borderId="10" xfId="9" applyFont="1" applyFill="1" applyBorder="1" applyAlignment="1">
      <alignment horizontal="center" vertical="center" wrapText="1"/>
    </xf>
    <xf numFmtId="0" fontId="21" fillId="15" borderId="4" xfId="9" applyFont="1" applyFill="1" applyBorder="1" applyAlignment="1">
      <alignment horizontal="center" vertical="center" wrapText="1"/>
    </xf>
    <xf numFmtId="0" fontId="21" fillId="15" borderId="6" xfId="9" applyFont="1" applyFill="1" applyBorder="1" applyAlignment="1">
      <alignment horizontal="center" vertical="center" wrapText="1"/>
    </xf>
    <xf numFmtId="0" fontId="3" fillId="16" borderId="8" xfId="9" applyFill="1" applyBorder="1" applyAlignment="1">
      <alignment horizontal="center" vertical="center"/>
    </xf>
    <xf numFmtId="0" fontId="3" fillId="16" borderId="13" xfId="9" applyFill="1" applyBorder="1" applyAlignment="1">
      <alignment horizontal="center" vertical="center"/>
    </xf>
    <xf numFmtId="0" fontId="3" fillId="16" borderId="14" xfId="9" applyFill="1" applyBorder="1" applyAlignment="1">
      <alignment horizontal="center" vertical="center"/>
    </xf>
    <xf numFmtId="6" fontId="0" fillId="16" borderId="8" xfId="9" applyNumberFormat="1" applyFont="1" applyFill="1" applyBorder="1" applyAlignment="1">
      <alignment horizontal="center" vertical="center"/>
    </xf>
    <xf numFmtId="6" fontId="0" fillId="16" borderId="13" xfId="9" applyNumberFormat="1" applyFont="1" applyFill="1" applyBorder="1" applyAlignment="1">
      <alignment horizontal="center" vertical="center"/>
    </xf>
    <xf numFmtId="6" fontId="0" fillId="16" borderId="14" xfId="9" applyNumberFormat="1" applyFont="1" applyFill="1" applyBorder="1" applyAlignment="1">
      <alignment horizontal="center" vertical="center"/>
    </xf>
    <xf numFmtId="0" fontId="7" fillId="15" borderId="8" xfId="9" applyFont="1" applyFill="1" applyBorder="1" applyAlignment="1">
      <alignment horizontal="center" vertical="center" wrapText="1"/>
    </xf>
    <xf numFmtId="0" fontId="7" fillId="15" borderId="13" xfId="9" applyFont="1" applyFill="1" applyBorder="1" applyAlignment="1">
      <alignment horizontal="center" vertical="center" wrapText="1"/>
    </xf>
    <xf numFmtId="0" fontId="7" fillId="15" borderId="14" xfId="9" applyFont="1" applyFill="1" applyBorder="1" applyAlignment="1">
      <alignment horizontal="center" vertical="center" wrapText="1"/>
    </xf>
    <xf numFmtId="0" fontId="7" fillId="15" borderId="7" xfId="9" applyFont="1" applyFill="1" applyBorder="1" applyAlignment="1">
      <alignment horizontal="left" vertical="center" wrapText="1"/>
    </xf>
    <xf numFmtId="0" fontId="7" fillId="15" borderId="0" xfId="9" applyFont="1" applyFill="1" applyBorder="1" applyAlignment="1">
      <alignment horizontal="left" vertical="center" wrapText="1"/>
    </xf>
    <xf numFmtId="0" fontId="7" fillId="15" borderId="10" xfId="9" applyFont="1" applyFill="1" applyBorder="1" applyAlignment="1">
      <alignment horizontal="left" vertical="center" wrapText="1"/>
    </xf>
    <xf numFmtId="4" fontId="19" fillId="13" borderId="0" xfId="3" applyNumberFormat="1" applyFont="1" applyFill="1" applyBorder="1" applyAlignment="1">
      <alignment horizontal="right" vertical="center"/>
    </xf>
    <xf numFmtId="0" fontId="24" fillId="13" borderId="0" xfId="3" applyFont="1" applyFill="1" applyBorder="1" applyAlignment="1">
      <alignment horizontal="center" vertical="center"/>
    </xf>
    <xf numFmtId="0" fontId="24" fillId="13" borderId="5" xfId="3" applyFont="1" applyFill="1" applyBorder="1" applyAlignment="1">
      <alignment horizontal="center" vertical="center"/>
    </xf>
    <xf numFmtId="4" fontId="25" fillId="13" borderId="0" xfId="3" applyNumberFormat="1" applyFont="1" applyFill="1" applyBorder="1" applyAlignment="1">
      <alignment horizontal="right" vertical="center"/>
    </xf>
    <xf numFmtId="4" fontId="25" fillId="13" borderId="5" xfId="3" applyNumberFormat="1" applyFont="1" applyFill="1" applyBorder="1" applyAlignment="1">
      <alignment horizontal="right" vertical="center"/>
    </xf>
    <xf numFmtId="0" fontId="25" fillId="13" borderId="10" xfId="3" applyFont="1" applyFill="1" applyBorder="1" applyAlignment="1">
      <alignment horizontal="left" vertical="center"/>
    </xf>
    <xf numFmtId="0" fontId="25" fillId="13" borderId="6" xfId="3" applyFont="1" applyFill="1" applyBorder="1" applyAlignment="1">
      <alignment horizontal="left" vertical="center"/>
    </xf>
    <xf numFmtId="0" fontId="11" fillId="14" borderId="4" xfId="7" applyFont="1" applyFill="1" applyBorder="1" applyAlignment="1">
      <alignment horizontal="center" vertical="center"/>
    </xf>
    <xf numFmtId="0" fontId="11" fillId="14" borderId="5" xfId="7" applyFont="1" applyFill="1" applyBorder="1" applyAlignment="1">
      <alignment horizontal="center" vertical="center"/>
    </xf>
    <xf numFmtId="0" fontId="11" fillId="14" borderId="6" xfId="7" applyFont="1" applyFill="1" applyBorder="1" applyAlignment="1">
      <alignment horizontal="center" vertical="center"/>
    </xf>
    <xf numFmtId="0" fontId="0" fillId="14" borderId="15" xfId="3" applyFont="1" applyFill="1" applyBorder="1" applyAlignment="1">
      <alignment horizontal="center" vertical="center"/>
    </xf>
    <xf numFmtId="0" fontId="0" fillId="14" borderId="11" xfId="3" applyFont="1" applyFill="1" applyBorder="1" applyAlignment="1">
      <alignment horizontal="center" vertical="center"/>
    </xf>
    <xf numFmtId="0" fontId="0" fillId="14" borderId="12" xfId="3" applyFont="1" applyFill="1" applyBorder="1" applyAlignment="1">
      <alignment horizontal="center" vertical="center"/>
    </xf>
    <xf numFmtId="0" fontId="3" fillId="14" borderId="12" xfId="3" applyFont="1" applyFill="1" applyBorder="1" applyAlignment="1">
      <alignment horizontal="center" vertical="center"/>
    </xf>
    <xf numFmtId="0" fontId="12" fillId="14" borderId="1" xfId="7" applyFont="1" applyFill="1" applyBorder="1" applyAlignment="1">
      <alignment horizontal="center" vertical="center"/>
    </xf>
    <xf numFmtId="0" fontId="12" fillId="14" borderId="2" xfId="7" applyFont="1" applyFill="1" applyBorder="1" applyAlignment="1">
      <alignment horizontal="center" vertical="center"/>
    </xf>
    <xf numFmtId="0" fontId="12" fillId="14" borderId="3" xfId="7" applyFont="1" applyFill="1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3" fillId="0" borderId="11" xfId="2" applyFill="1" applyBorder="1" applyAlignment="1">
      <alignment horizontal="center" vertical="center"/>
    </xf>
    <xf numFmtId="0" fontId="3" fillId="3" borderId="11" xfId="2" applyBorder="1" applyAlignment="1">
      <alignment horizontal="center" vertical="center"/>
    </xf>
    <xf numFmtId="0" fontId="3" fillId="3" borderId="15" xfId="2" applyBorder="1" applyAlignment="1">
      <alignment horizontal="center" vertical="center"/>
    </xf>
    <xf numFmtId="0" fontId="3" fillId="3" borderId="12" xfId="2" applyBorder="1" applyAlignment="1">
      <alignment horizontal="center" vertical="center"/>
    </xf>
    <xf numFmtId="2" fontId="9" fillId="5" borderId="2" xfId="4" applyNumberFormat="1" applyFont="1" applyBorder="1" applyAlignment="1">
      <alignment horizontal="right" vertical="center"/>
    </xf>
    <xf numFmtId="2" fontId="9" fillId="5" borderId="0" xfId="4" applyNumberFormat="1" applyFont="1" applyBorder="1" applyAlignment="1">
      <alignment horizontal="right" vertical="center"/>
    </xf>
    <xf numFmtId="0" fontId="5" fillId="2" borderId="15" xfId="1" applyFont="1" applyBorder="1" applyAlignment="1">
      <alignment vertical="center"/>
    </xf>
    <xf numFmtId="0" fontId="5" fillId="2" borderId="11" xfId="1" applyFont="1" applyBorder="1" applyAlignment="1">
      <alignment vertical="center"/>
    </xf>
    <xf numFmtId="0" fontId="5" fillId="2" borderId="12" xfId="1" applyFont="1" applyBorder="1" applyAlignment="1">
      <alignment vertical="center"/>
    </xf>
    <xf numFmtId="0" fontId="3" fillId="2" borderId="15" xfId="1" applyBorder="1" applyAlignment="1">
      <alignment horizontal="center" vertical="center" wrapText="1"/>
    </xf>
    <xf numFmtId="0" fontId="3" fillId="2" borderId="12" xfId="1" applyBorder="1" applyAlignment="1">
      <alignment horizontal="center" vertical="center" wrapText="1"/>
    </xf>
    <xf numFmtId="0" fontId="3" fillId="2" borderId="8" xfId="1" applyBorder="1" applyAlignment="1">
      <alignment horizontal="center" vertical="center"/>
    </xf>
    <xf numFmtId="0" fontId="3" fillId="2" borderId="13" xfId="1" applyBorder="1" applyAlignment="1">
      <alignment horizontal="center" vertical="center"/>
    </xf>
    <xf numFmtId="0" fontId="3" fillId="2" borderId="14" xfId="1" applyBorder="1" applyAlignment="1">
      <alignment horizontal="center" vertical="center"/>
    </xf>
    <xf numFmtId="0" fontId="5" fillId="2" borderId="1" xfId="1" applyFont="1" applyBorder="1" applyAlignment="1">
      <alignment vertical="center"/>
    </xf>
    <xf numFmtId="0" fontId="5" fillId="2" borderId="2" xfId="1" applyFont="1" applyBorder="1" applyAlignment="1">
      <alignment vertical="center"/>
    </xf>
    <xf numFmtId="0" fontId="5" fillId="2" borderId="3" xfId="1" applyFont="1" applyBorder="1" applyAlignment="1">
      <alignment vertical="center"/>
    </xf>
    <xf numFmtId="0" fontId="3" fillId="2" borderId="1" xfId="1" applyBorder="1" applyAlignment="1">
      <alignment horizontal="center" vertical="center"/>
    </xf>
    <xf numFmtId="0" fontId="3" fillId="2" borderId="3" xfId="1" applyBorder="1" applyAlignment="1">
      <alignment horizontal="center" vertical="center"/>
    </xf>
    <xf numFmtId="0" fontId="3" fillId="2" borderId="7" xfId="1" applyBorder="1" applyAlignment="1">
      <alignment horizontal="center" vertical="center"/>
    </xf>
    <xf numFmtId="0" fontId="3" fillId="2" borderId="10" xfId="1" applyBorder="1" applyAlignment="1">
      <alignment horizontal="center" vertical="center"/>
    </xf>
    <xf numFmtId="2" fontId="0" fillId="2" borderId="8" xfId="1" applyNumberFormat="1" applyFont="1" applyBorder="1" applyAlignment="1">
      <alignment horizontal="center" vertical="center"/>
    </xf>
    <xf numFmtId="2" fontId="3" fillId="2" borderId="13" xfId="1" applyNumberFormat="1" applyBorder="1" applyAlignment="1">
      <alignment horizontal="center" vertical="center"/>
    </xf>
    <xf numFmtId="0" fontId="3" fillId="2" borderId="15" xfId="1" applyBorder="1" applyAlignment="1">
      <alignment horizontal="center" vertical="center"/>
    </xf>
    <xf numFmtId="0" fontId="3" fillId="2" borderId="12" xfId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3" fillId="2" borderId="4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3" fillId="2" borderId="2" xfId="1" applyBorder="1" applyAlignment="1">
      <alignment horizontal="center" vertical="center"/>
    </xf>
    <xf numFmtId="0" fontId="3" fillId="2" borderId="0" xfId="1" applyBorder="1" applyAlignment="1">
      <alignment horizontal="center" vertical="center"/>
    </xf>
    <xf numFmtId="0" fontId="3" fillId="2" borderId="5" xfId="1" applyBorder="1" applyAlignment="1">
      <alignment horizontal="center" vertical="center"/>
    </xf>
    <xf numFmtId="0" fontId="3" fillId="2" borderId="6" xfId="1" applyBorder="1" applyAlignment="1">
      <alignment horizontal="center" vertical="center"/>
    </xf>
    <xf numFmtId="2" fontId="3" fillId="2" borderId="8" xfId="1" applyNumberFormat="1" applyBorder="1" applyAlignment="1">
      <alignment horizontal="center" vertical="center"/>
    </xf>
    <xf numFmtId="2" fontId="3" fillId="2" borderId="14" xfId="1" applyNumberFormat="1" applyBorder="1" applyAlignment="1">
      <alignment horizontal="center" vertical="center"/>
    </xf>
    <xf numFmtId="0" fontId="7" fillId="2" borderId="8" xfId="1" applyFont="1" applyBorder="1" applyAlignment="1">
      <alignment horizontal="center" vertical="center" wrapText="1"/>
    </xf>
    <xf numFmtId="0" fontId="7" fillId="2" borderId="13" xfId="1" applyFont="1" applyBorder="1" applyAlignment="1">
      <alignment horizontal="center" vertical="center" wrapText="1"/>
    </xf>
    <xf numFmtId="0" fontId="7" fillId="2" borderId="14" xfId="1" applyFont="1" applyBorder="1" applyAlignment="1">
      <alignment horizontal="center" vertical="center" wrapText="1"/>
    </xf>
    <xf numFmtId="0" fontId="7" fillId="2" borderId="7" xfId="1" applyFont="1" applyBorder="1" applyAlignment="1">
      <alignment vertical="center"/>
    </xf>
    <xf numFmtId="0" fontId="7" fillId="2" borderId="0" xfId="1" applyFont="1" applyBorder="1" applyAlignment="1">
      <alignment vertical="center"/>
    </xf>
    <xf numFmtId="0" fontId="7" fillId="2" borderId="10" xfId="1" applyFont="1" applyBorder="1" applyAlignment="1">
      <alignment vertical="center"/>
    </xf>
    <xf numFmtId="0" fontId="7" fillId="2" borderId="4" xfId="1" applyFont="1" applyBorder="1" applyAlignment="1">
      <alignment vertical="center"/>
    </xf>
    <xf numFmtId="0" fontId="7" fillId="2" borderId="5" xfId="1" applyFont="1" applyBorder="1" applyAlignment="1">
      <alignment vertical="center"/>
    </xf>
    <xf numFmtId="0" fontId="7" fillId="2" borderId="6" xfId="1" applyFont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ill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7" fillId="6" borderId="4" xfId="5" applyFont="1" applyBorder="1" applyAlignment="1">
      <alignment horizontal="center" vertical="center"/>
    </xf>
    <xf numFmtId="0" fontId="27" fillId="6" borderId="5" xfId="5" applyFont="1" applyBorder="1" applyAlignment="1">
      <alignment horizontal="center" vertical="center"/>
    </xf>
    <xf numFmtId="0" fontId="27" fillId="6" borderId="6" xfId="5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textRotation="90" wrapText="1"/>
    </xf>
    <xf numFmtId="0" fontId="13" fillId="0" borderId="13" xfId="0" applyFont="1" applyBorder="1" applyAlignment="1">
      <alignment horizontal="center" vertical="center" textRotation="90" wrapText="1"/>
    </xf>
    <xf numFmtId="0" fontId="13" fillId="0" borderId="14" xfId="0" applyFont="1" applyBorder="1" applyAlignment="1">
      <alignment horizontal="center" vertical="center" textRotation="90" wrapText="1"/>
    </xf>
    <xf numFmtId="0" fontId="11" fillId="6" borderId="1" xfId="5" applyFont="1" applyBorder="1" applyAlignment="1">
      <alignment horizontal="center" vertical="center"/>
    </xf>
    <xf numFmtId="0" fontId="12" fillId="6" borderId="2" xfId="5" applyFont="1" applyBorder="1" applyAlignment="1">
      <alignment horizontal="center" vertical="center"/>
    </xf>
    <xf numFmtId="0" fontId="12" fillId="6" borderId="3" xfId="5" applyFont="1" applyBorder="1" applyAlignment="1">
      <alignment horizontal="center" vertical="center"/>
    </xf>
    <xf numFmtId="0" fontId="7" fillId="2" borderId="7" xfId="1" applyFont="1" applyBorder="1" applyAlignment="1">
      <alignment horizontal="center" vertical="top" wrapText="1"/>
    </xf>
    <xf numFmtId="0" fontId="7" fillId="2" borderId="0" xfId="1" applyFont="1" applyBorder="1" applyAlignment="1">
      <alignment horizontal="center" vertical="top" wrapText="1"/>
    </xf>
    <xf numFmtId="0" fontId="7" fillId="2" borderId="10" xfId="1" applyFont="1" applyBorder="1" applyAlignment="1">
      <alignment horizontal="center" vertical="top" wrapText="1"/>
    </xf>
    <xf numFmtId="0" fontId="7" fillId="2" borderId="7" xfId="1" applyFont="1" applyBorder="1" applyAlignment="1">
      <alignment horizontal="left" vertical="top" wrapText="1"/>
    </xf>
    <xf numFmtId="0" fontId="7" fillId="2" borderId="0" xfId="1" applyFont="1" applyBorder="1" applyAlignment="1">
      <alignment horizontal="left" vertical="top" wrapText="1"/>
    </xf>
    <xf numFmtId="0" fontId="7" fillId="2" borderId="10" xfId="1" applyFont="1" applyBorder="1" applyAlignment="1">
      <alignment horizontal="left" vertical="top" wrapText="1"/>
    </xf>
    <xf numFmtId="2" fontId="9" fillId="5" borderId="5" xfId="4" applyNumberFormat="1" applyFont="1" applyBorder="1" applyAlignment="1">
      <alignment horizontal="right" vertical="center"/>
    </xf>
    <xf numFmtId="0" fontId="7" fillId="11" borderId="1" xfId="8" applyFont="1" applyFill="1" applyBorder="1" applyAlignment="1">
      <alignment horizontal="left" vertical="center" wrapText="1"/>
    </xf>
    <xf numFmtId="0" fontId="1" fillId="11" borderId="2" xfId="8" applyFont="1" applyFill="1" applyBorder="1" applyAlignment="1">
      <alignment horizontal="left" vertical="center" wrapText="1"/>
    </xf>
    <xf numFmtId="0" fontId="1" fillId="11" borderId="3" xfId="8" applyFont="1" applyFill="1" applyBorder="1" applyAlignment="1">
      <alignment horizontal="left" vertical="center" wrapText="1"/>
    </xf>
    <xf numFmtId="0" fontId="0" fillId="4" borderId="15" xfId="3" applyFont="1" applyBorder="1" applyAlignment="1">
      <alignment horizontal="center" vertical="center"/>
    </xf>
    <xf numFmtId="0" fontId="3" fillId="4" borderId="11" xfId="3" applyBorder="1" applyAlignment="1">
      <alignment horizontal="center" vertical="center"/>
    </xf>
    <xf numFmtId="0" fontId="3" fillId="4" borderId="12" xfId="3" applyBorder="1" applyAlignment="1">
      <alignment horizontal="center" vertical="center"/>
    </xf>
    <xf numFmtId="0" fontId="7" fillId="9" borderId="15" xfId="8" applyFont="1" applyBorder="1" applyAlignment="1">
      <alignment horizontal="left" vertical="center"/>
    </xf>
    <xf numFmtId="0" fontId="1" fillId="9" borderId="11" xfId="8" applyFont="1" applyBorder="1" applyAlignment="1">
      <alignment horizontal="left" vertical="center"/>
    </xf>
    <xf numFmtId="0" fontId="1" fillId="9" borderId="12" xfId="8" applyFont="1" applyBorder="1" applyAlignment="1">
      <alignment horizontal="left" vertical="center"/>
    </xf>
    <xf numFmtId="0" fontId="18" fillId="4" borderId="15" xfId="3" applyFont="1" applyBorder="1" applyAlignment="1">
      <alignment horizontal="center" vertical="center"/>
    </xf>
    <xf numFmtId="0" fontId="18" fillId="4" borderId="12" xfId="3" applyFont="1" applyBorder="1" applyAlignment="1">
      <alignment horizontal="center" vertical="center"/>
    </xf>
    <xf numFmtId="0" fontId="7" fillId="20" borderId="4" xfId="13" applyFont="1" applyBorder="1" applyAlignment="1">
      <alignment horizontal="left" vertical="center"/>
    </xf>
    <xf numFmtId="0" fontId="7" fillId="20" borderId="5" xfId="13" applyFont="1" applyBorder="1" applyAlignment="1">
      <alignment horizontal="left" vertical="center"/>
    </xf>
    <xf numFmtId="0" fontId="7" fillId="20" borderId="6" xfId="13" applyFont="1" applyBorder="1" applyAlignment="1">
      <alignment horizontal="left" vertical="center"/>
    </xf>
    <xf numFmtId="0" fontId="3" fillId="20" borderId="1" xfId="13" applyBorder="1" applyAlignment="1">
      <alignment horizontal="center" vertical="center"/>
    </xf>
    <xf numFmtId="0" fontId="3" fillId="20" borderId="7" xfId="13" applyBorder="1" applyAlignment="1">
      <alignment horizontal="center" vertical="center"/>
    </xf>
    <xf numFmtId="0" fontId="3" fillId="20" borderId="4" xfId="13" applyBorder="1" applyAlignment="1">
      <alignment horizontal="center" vertical="center"/>
    </xf>
    <xf numFmtId="0" fontId="5" fillId="20" borderId="1" xfId="13" applyFont="1" applyBorder="1" applyAlignment="1">
      <alignment horizontal="left" vertical="center"/>
    </xf>
    <xf numFmtId="0" fontId="5" fillId="20" borderId="2" xfId="13" applyFont="1" applyBorder="1" applyAlignment="1">
      <alignment horizontal="left" vertical="center"/>
    </xf>
    <xf numFmtId="0" fontId="5" fillId="20" borderId="3" xfId="13" applyFont="1" applyBorder="1" applyAlignment="1">
      <alignment horizontal="left" vertical="center"/>
    </xf>
    <xf numFmtId="0" fontId="3" fillId="20" borderId="2" xfId="13" applyBorder="1" applyAlignment="1">
      <alignment horizontal="center" vertical="center"/>
    </xf>
    <xf numFmtId="0" fontId="3" fillId="20" borderId="3" xfId="13" applyBorder="1" applyAlignment="1">
      <alignment horizontal="center" vertical="center"/>
    </xf>
    <xf numFmtId="0" fontId="3" fillId="20" borderId="0" xfId="13" applyBorder="1" applyAlignment="1">
      <alignment horizontal="center" vertical="center"/>
    </xf>
    <xf numFmtId="0" fontId="3" fillId="20" borderId="10" xfId="13" applyBorder="1" applyAlignment="1">
      <alignment horizontal="center" vertical="center"/>
    </xf>
    <xf numFmtId="0" fontId="3" fillId="20" borderId="5" xfId="13" applyBorder="1" applyAlignment="1">
      <alignment horizontal="center" vertical="center"/>
    </xf>
    <xf numFmtId="0" fontId="3" fillId="20" borderId="6" xfId="13" applyBorder="1" applyAlignment="1">
      <alignment horizontal="center" vertical="center"/>
    </xf>
    <xf numFmtId="0" fontId="3" fillId="20" borderId="8" xfId="13" applyBorder="1" applyAlignment="1">
      <alignment horizontal="center" vertical="center"/>
    </xf>
    <xf numFmtId="0" fontId="3" fillId="20" borderId="13" xfId="13" applyBorder="1" applyAlignment="1">
      <alignment horizontal="center" vertical="center"/>
    </xf>
    <xf numFmtId="0" fontId="3" fillId="20" borderId="14" xfId="13" applyBorder="1" applyAlignment="1">
      <alignment horizontal="center" vertical="center"/>
    </xf>
    <xf numFmtId="2" fontId="6" fillId="20" borderId="8" xfId="13" applyNumberFormat="1" applyFont="1" applyBorder="1" applyAlignment="1">
      <alignment horizontal="center" vertical="center"/>
    </xf>
    <xf numFmtId="2" fontId="6" fillId="20" borderId="13" xfId="13" applyNumberFormat="1" applyFont="1" applyBorder="1" applyAlignment="1">
      <alignment horizontal="center" vertical="center"/>
    </xf>
    <xf numFmtId="2" fontId="6" fillId="20" borderId="14" xfId="13" applyNumberFormat="1" applyFont="1" applyBorder="1" applyAlignment="1">
      <alignment horizontal="center" vertical="center"/>
    </xf>
    <xf numFmtId="2" fontId="3" fillId="20" borderId="8" xfId="13" applyNumberFormat="1" applyBorder="1" applyAlignment="1">
      <alignment horizontal="center" vertical="center"/>
    </xf>
    <xf numFmtId="2" fontId="3" fillId="20" borderId="13" xfId="13" applyNumberFormat="1" applyBorder="1" applyAlignment="1">
      <alignment horizontal="center" vertical="center"/>
    </xf>
    <xf numFmtId="2" fontId="3" fillId="20" borderId="14" xfId="13" applyNumberFormat="1" applyBorder="1" applyAlignment="1">
      <alignment horizontal="center" vertical="center"/>
    </xf>
    <xf numFmtId="0" fontId="13" fillId="20" borderId="8" xfId="13" applyFont="1" applyBorder="1" applyAlignment="1">
      <alignment horizontal="center" vertical="center"/>
    </xf>
    <xf numFmtId="0" fontId="13" fillId="20" borderId="13" xfId="13" applyFont="1" applyBorder="1" applyAlignment="1">
      <alignment horizontal="center" vertical="center"/>
    </xf>
    <xf numFmtId="0" fontId="13" fillId="20" borderId="14" xfId="13" applyFont="1" applyBorder="1" applyAlignment="1">
      <alignment horizontal="center" vertical="center"/>
    </xf>
    <xf numFmtId="0" fontId="7" fillId="20" borderId="7" xfId="13" applyFont="1" applyBorder="1" applyAlignment="1">
      <alignment horizontal="left" vertical="center"/>
    </xf>
    <xf numFmtId="0" fontId="7" fillId="20" borderId="0" xfId="13" applyFont="1" applyBorder="1" applyAlignment="1">
      <alignment horizontal="left" vertical="center"/>
    </xf>
    <xf numFmtId="0" fontId="7" fillId="20" borderId="10" xfId="13" applyFont="1" applyBorder="1" applyAlignment="1">
      <alignment horizontal="left" vertical="center"/>
    </xf>
    <xf numFmtId="0" fontId="6" fillId="16" borderId="15" xfId="7" applyFont="1" applyFill="1" applyBorder="1" applyAlignment="1">
      <alignment horizontal="center" vertical="center"/>
    </xf>
    <xf numFmtId="0" fontId="4" fillId="16" borderId="11" xfId="7" applyFill="1" applyBorder="1" applyAlignment="1">
      <alignment horizontal="center" vertical="center"/>
    </xf>
    <xf numFmtId="0" fontId="4" fillId="16" borderId="12" xfId="7" applyFill="1" applyBorder="1" applyAlignment="1">
      <alignment horizontal="center" vertical="center"/>
    </xf>
    <xf numFmtId="0" fontId="27" fillId="8" borderId="4" xfId="7" applyFont="1" applyBorder="1" applyAlignment="1">
      <alignment horizontal="center" vertical="center"/>
    </xf>
    <xf numFmtId="0" fontId="27" fillId="8" borderId="5" xfId="7" applyFont="1" applyBorder="1" applyAlignment="1">
      <alignment horizontal="center" vertical="center"/>
    </xf>
    <xf numFmtId="0" fontId="27" fillId="8" borderId="6" xfId="7" applyFont="1" applyBorder="1" applyAlignment="1">
      <alignment horizontal="center" vertical="center"/>
    </xf>
    <xf numFmtId="0" fontId="1" fillId="9" borderId="8" xfId="8" applyFont="1" applyBorder="1" applyAlignment="1">
      <alignment horizontal="center" vertical="center" wrapText="1"/>
    </xf>
    <xf numFmtId="0" fontId="1" fillId="9" borderId="13" xfId="8" applyFont="1" applyBorder="1" applyAlignment="1">
      <alignment horizontal="center" vertical="center" wrapText="1"/>
    </xf>
    <xf numFmtId="0" fontId="1" fillId="9" borderId="14" xfId="8" applyFont="1" applyBorder="1" applyAlignment="1">
      <alignment horizontal="center" vertical="center" wrapText="1"/>
    </xf>
    <xf numFmtId="2" fontId="19" fillId="4" borderId="0" xfId="3" applyNumberFormat="1" applyFont="1" applyBorder="1" applyAlignment="1">
      <alignment horizontal="right" vertical="center"/>
    </xf>
    <xf numFmtId="2" fontId="19" fillId="4" borderId="5" xfId="3" applyNumberFormat="1" applyFont="1" applyBorder="1" applyAlignment="1">
      <alignment horizontal="right" vertical="center"/>
    </xf>
    <xf numFmtId="0" fontId="3" fillId="9" borderId="8" xfId="8" applyFont="1" applyBorder="1" applyAlignment="1">
      <alignment horizontal="center" vertical="distributed" wrapText="1"/>
    </xf>
    <xf numFmtId="0" fontId="3" fillId="9" borderId="13" xfId="8" applyFont="1" applyBorder="1" applyAlignment="1">
      <alignment horizontal="center" vertical="distributed" wrapText="1"/>
    </xf>
    <xf numFmtId="0" fontId="3" fillId="9" borderId="14" xfId="8" applyFont="1" applyBorder="1" applyAlignment="1">
      <alignment horizontal="center" vertical="distributed" wrapText="1"/>
    </xf>
    <xf numFmtId="0" fontId="1" fillId="11" borderId="1" xfId="8" applyFont="1" applyFill="1" applyBorder="1" applyAlignment="1">
      <alignment horizontal="left" vertical="center" wrapText="1"/>
    </xf>
    <xf numFmtId="0" fontId="1" fillId="11" borderId="7" xfId="8" applyFont="1" applyFill="1" applyBorder="1" applyAlignment="1">
      <alignment horizontal="left" vertical="center" wrapText="1"/>
    </xf>
    <xf numFmtId="0" fontId="1" fillId="11" borderId="0" xfId="8" applyFont="1" applyFill="1" applyBorder="1" applyAlignment="1">
      <alignment horizontal="left" vertical="center" wrapText="1"/>
    </xf>
    <xf numFmtId="0" fontId="1" fillId="11" borderId="10" xfId="8" applyFont="1" applyFill="1" applyBorder="1" applyAlignment="1">
      <alignment horizontal="left" vertical="center" wrapText="1"/>
    </xf>
    <xf numFmtId="0" fontId="1" fillId="11" borderId="4" xfId="8" applyFont="1" applyFill="1" applyBorder="1" applyAlignment="1">
      <alignment horizontal="left" vertical="center" wrapText="1"/>
    </xf>
    <xf numFmtId="0" fontId="1" fillId="11" borderId="5" xfId="8" applyFont="1" applyFill="1" applyBorder="1" applyAlignment="1">
      <alignment horizontal="left" vertical="center" wrapText="1"/>
    </xf>
    <xf numFmtId="0" fontId="1" fillId="11" borderId="6" xfId="8" applyFont="1" applyFill="1" applyBorder="1" applyAlignment="1">
      <alignment horizontal="left" vertical="center" wrapText="1"/>
    </xf>
    <xf numFmtId="0" fontId="18" fillId="9" borderId="1" xfId="8" applyFont="1" applyBorder="1" applyAlignment="1">
      <alignment horizontal="center" vertical="distributed" wrapText="1"/>
    </xf>
    <xf numFmtId="0" fontId="18" fillId="9" borderId="3" xfId="8" applyFont="1" applyBorder="1" applyAlignment="1">
      <alignment horizontal="center" vertical="distributed" wrapText="1"/>
    </xf>
    <xf numFmtId="0" fontId="18" fillId="9" borderId="7" xfId="8" applyFont="1" applyBorder="1" applyAlignment="1">
      <alignment horizontal="center" vertical="distributed" wrapText="1"/>
    </xf>
    <xf numFmtId="0" fontId="18" fillId="9" borderId="10" xfId="8" applyFont="1" applyBorder="1" applyAlignment="1">
      <alignment horizontal="center" vertical="distributed" wrapText="1"/>
    </xf>
    <xf numFmtId="0" fontId="18" fillId="9" borderId="4" xfId="8" applyFont="1" applyBorder="1" applyAlignment="1">
      <alignment horizontal="center" vertical="distributed" wrapText="1"/>
    </xf>
    <xf numFmtId="0" fontId="18" fillId="9" borderId="6" xfId="8" applyFont="1" applyBorder="1" applyAlignment="1">
      <alignment horizontal="center" vertical="distributed" wrapText="1"/>
    </xf>
    <xf numFmtId="2" fontId="3" fillId="9" borderId="8" xfId="8" applyNumberFormat="1" applyBorder="1" applyAlignment="1">
      <alignment horizontal="center" vertical="distributed" wrapText="1"/>
    </xf>
    <xf numFmtId="2" fontId="3" fillId="9" borderId="13" xfId="8" applyNumberFormat="1" applyBorder="1" applyAlignment="1">
      <alignment horizontal="center" vertical="distributed" wrapText="1"/>
    </xf>
    <xf numFmtId="2" fontId="3" fillId="9" borderId="14" xfId="8" applyNumberFormat="1" applyBorder="1" applyAlignment="1">
      <alignment horizontal="center" vertical="distributed" wrapText="1"/>
    </xf>
    <xf numFmtId="0" fontId="3" fillId="9" borderId="15" xfId="8" applyFont="1" applyBorder="1" applyAlignment="1">
      <alignment horizontal="center" vertical="center"/>
    </xf>
    <xf numFmtId="0" fontId="3" fillId="9" borderId="12" xfId="8" applyFont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2" fontId="19" fillId="4" borderId="2" xfId="3" applyNumberFormat="1" applyFont="1" applyBorder="1" applyAlignment="1">
      <alignment horizontal="right" vertical="center"/>
    </xf>
    <xf numFmtId="0" fontId="7" fillId="20" borderId="8" xfId="13" applyFont="1" applyBorder="1" applyAlignment="1">
      <alignment horizontal="center" vertical="center" wrapText="1"/>
    </xf>
    <xf numFmtId="0" fontId="7" fillId="20" borderId="13" xfId="13" applyFont="1" applyBorder="1" applyAlignment="1">
      <alignment horizontal="center" vertical="center" wrapText="1"/>
    </xf>
    <xf numFmtId="0" fontId="7" fillId="20" borderId="14" xfId="13" applyFont="1" applyBorder="1" applyAlignment="1">
      <alignment horizontal="center" vertical="center" wrapText="1"/>
    </xf>
    <xf numFmtId="0" fontId="17" fillId="8" borderId="1" xfId="7" applyFont="1" applyBorder="1" applyAlignment="1">
      <alignment horizontal="center" vertical="center"/>
    </xf>
    <xf numFmtId="0" fontId="17" fillId="8" borderId="2" xfId="7" applyFont="1" applyBorder="1" applyAlignment="1">
      <alignment horizontal="center" vertical="center"/>
    </xf>
    <xf numFmtId="0" fontId="17" fillId="8" borderId="3" xfId="7" applyFont="1" applyBorder="1" applyAlignment="1">
      <alignment horizontal="center" vertical="center"/>
    </xf>
    <xf numFmtId="0" fontId="11" fillId="19" borderId="1" xfId="12" applyFont="1" applyBorder="1" applyAlignment="1">
      <alignment horizontal="center" vertical="center"/>
    </xf>
    <xf numFmtId="0" fontId="11" fillId="19" borderId="2" xfId="12" applyFont="1" applyBorder="1" applyAlignment="1">
      <alignment horizontal="center" vertical="center"/>
    </xf>
    <xf numFmtId="0" fontId="11" fillId="19" borderId="3" xfId="12" applyFont="1" applyBorder="1" applyAlignment="1">
      <alignment horizontal="center" vertical="center"/>
    </xf>
    <xf numFmtId="0" fontId="4" fillId="19" borderId="4" xfId="12" applyBorder="1" applyAlignment="1">
      <alignment horizontal="center" vertical="center"/>
    </xf>
    <xf numFmtId="0" fontId="4" fillId="19" borderId="5" xfId="12" applyBorder="1" applyAlignment="1">
      <alignment horizontal="center" vertical="center"/>
    </xf>
    <xf numFmtId="0" fontId="4" fillId="19" borderId="6" xfId="12" applyBorder="1" applyAlignment="1">
      <alignment horizontal="center" vertical="center"/>
    </xf>
    <xf numFmtId="0" fontId="3" fillId="21" borderId="15" xfId="14" applyBorder="1" applyAlignment="1">
      <alignment horizontal="center" vertical="center"/>
    </xf>
    <xf numFmtId="0" fontId="3" fillId="21" borderId="11" xfId="14" applyBorder="1" applyAlignment="1">
      <alignment horizontal="center" vertical="center"/>
    </xf>
    <xf numFmtId="0" fontId="3" fillId="21" borderId="12" xfId="14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5" xfId="2" applyFill="1" applyBorder="1" applyAlignment="1">
      <alignment horizontal="center" vertical="center"/>
    </xf>
    <xf numFmtId="0" fontId="3" fillId="22" borderId="8" xfId="1" applyFill="1" applyBorder="1" applyAlignment="1">
      <alignment horizontal="center" vertical="center"/>
    </xf>
    <xf numFmtId="0" fontId="3" fillId="22" borderId="14" xfId="1" applyFill="1" applyBorder="1" applyAlignment="1">
      <alignment horizontal="center" vertical="center"/>
    </xf>
    <xf numFmtId="0" fontId="5" fillId="22" borderId="1" xfId="1" applyFont="1" applyFill="1" applyBorder="1" applyAlignment="1">
      <alignment vertical="center"/>
    </xf>
    <xf numFmtId="0" fontId="5" fillId="22" borderId="2" xfId="1" applyFont="1" applyFill="1" applyBorder="1" applyAlignment="1">
      <alignment vertical="center"/>
    </xf>
    <xf numFmtId="0" fontId="5" fillId="22" borderId="3" xfId="1" applyFont="1" applyFill="1" applyBorder="1" applyAlignment="1">
      <alignment vertical="center"/>
    </xf>
    <xf numFmtId="0" fontId="3" fillId="22" borderId="1" xfId="1" applyFill="1" applyBorder="1" applyAlignment="1">
      <alignment horizontal="center" vertical="center"/>
    </xf>
    <xf numFmtId="0" fontId="3" fillId="22" borderId="3" xfId="1" applyFill="1" applyBorder="1" applyAlignment="1">
      <alignment horizontal="center" vertical="center"/>
    </xf>
    <xf numFmtId="0" fontId="3" fillId="22" borderId="4" xfId="1" applyFill="1" applyBorder="1" applyAlignment="1">
      <alignment horizontal="center" vertical="center"/>
    </xf>
    <xf numFmtId="0" fontId="3" fillId="22" borderId="6" xfId="1" applyFill="1" applyBorder="1" applyAlignment="1">
      <alignment horizontal="center" vertical="center"/>
    </xf>
    <xf numFmtId="0" fontId="3" fillId="22" borderId="8" xfId="1" applyNumberFormat="1" applyFill="1" applyBorder="1" applyAlignment="1">
      <alignment horizontal="center" vertical="center"/>
    </xf>
    <xf numFmtId="0" fontId="3" fillId="22" borderId="14" xfId="1" applyNumberFormat="1" applyFill="1" applyBorder="1" applyAlignment="1">
      <alignment horizontal="center" vertical="center"/>
    </xf>
    <xf numFmtId="2" fontId="3" fillId="22" borderId="8" xfId="1" applyNumberFormat="1" applyFill="1" applyBorder="1" applyAlignment="1">
      <alignment horizontal="center" vertical="center"/>
    </xf>
    <xf numFmtId="2" fontId="3" fillId="22" borderId="14" xfId="1" applyNumberFormat="1" applyFill="1" applyBorder="1" applyAlignment="1">
      <alignment horizontal="center" vertical="center"/>
    </xf>
    <xf numFmtId="0" fontId="7" fillId="22" borderId="8" xfId="1" applyFont="1" applyFill="1" applyBorder="1" applyAlignment="1">
      <alignment horizontal="center" vertical="center"/>
    </xf>
    <xf numFmtId="0" fontId="7" fillId="22" borderId="14" xfId="1" applyFont="1" applyFill="1" applyBorder="1" applyAlignment="1">
      <alignment horizontal="center" vertical="center"/>
    </xf>
    <xf numFmtId="0" fontId="7" fillId="22" borderId="4" xfId="1" applyFont="1" applyFill="1" applyBorder="1" applyAlignment="1">
      <alignment vertical="center"/>
    </xf>
    <xf numFmtId="0" fontId="7" fillId="22" borderId="5" xfId="1" applyFont="1" applyFill="1" applyBorder="1" applyAlignment="1">
      <alignment vertical="center"/>
    </xf>
    <xf numFmtId="0" fontId="7" fillId="22" borderId="6" xfId="1" applyFont="1" applyFill="1" applyBorder="1" applyAlignment="1">
      <alignment vertical="center"/>
    </xf>
    <xf numFmtId="0" fontId="3" fillId="22" borderId="15" xfId="1" applyFill="1" applyBorder="1" applyAlignment="1">
      <alignment vertical="center"/>
    </xf>
    <xf numFmtId="0" fontId="3" fillId="22" borderId="12" xfId="1" applyFill="1" applyBorder="1" applyAlignment="1">
      <alignment vertical="center"/>
    </xf>
    <xf numFmtId="2" fontId="5" fillId="21" borderId="2" xfId="14" applyNumberFormat="1" applyFont="1" applyBorder="1" applyAlignment="1">
      <alignment horizontal="right" vertical="center"/>
    </xf>
    <xf numFmtId="2" fontId="5" fillId="21" borderId="0" xfId="14" applyNumberFormat="1" applyFont="1" applyBorder="1" applyAlignment="1">
      <alignment horizontal="right" vertical="center"/>
    </xf>
    <xf numFmtId="2" fontId="5" fillId="21" borderId="5" xfId="14" applyNumberFormat="1" applyFont="1" applyBorder="1" applyAlignment="1">
      <alignment horizontal="right" vertical="center"/>
    </xf>
    <xf numFmtId="0" fontId="11" fillId="17" borderId="1" xfId="10" applyFont="1" applyBorder="1" applyAlignment="1">
      <alignment horizontal="center" vertical="center"/>
    </xf>
    <xf numFmtId="0" fontId="11" fillId="17" borderId="2" xfId="10" applyFont="1" applyBorder="1" applyAlignment="1">
      <alignment horizontal="center" vertical="center"/>
    </xf>
    <xf numFmtId="0" fontId="11" fillId="17" borderId="3" xfId="10" applyFont="1" applyBorder="1" applyAlignment="1">
      <alignment horizontal="center" vertical="center"/>
    </xf>
    <xf numFmtId="0" fontId="4" fillId="17" borderId="4" xfId="10" applyBorder="1" applyAlignment="1">
      <alignment horizontal="center" vertical="center"/>
    </xf>
    <xf numFmtId="0" fontId="4" fillId="17" borderId="5" xfId="10" applyBorder="1" applyAlignment="1">
      <alignment horizontal="center" vertical="center"/>
    </xf>
    <xf numFmtId="0" fontId="4" fillId="17" borderId="6" xfId="10" applyBorder="1" applyAlignment="1">
      <alignment horizontal="center" vertical="center"/>
    </xf>
    <xf numFmtId="0" fontId="3" fillId="18" borderId="15" xfId="11" applyBorder="1" applyAlignment="1">
      <alignment horizontal="center" vertical="center"/>
    </xf>
    <xf numFmtId="0" fontId="3" fillId="18" borderId="11" xfId="11" applyBorder="1" applyAlignment="1">
      <alignment horizontal="center" vertical="center"/>
    </xf>
    <xf numFmtId="0" fontId="3" fillId="18" borderId="12" xfId="11" applyBorder="1" applyAlignment="1">
      <alignment horizontal="center" vertical="center"/>
    </xf>
    <xf numFmtId="0" fontId="3" fillId="0" borderId="2" xfId="2" applyFill="1" applyBorder="1" applyAlignment="1">
      <alignment horizontal="center" vertical="center"/>
    </xf>
    <xf numFmtId="0" fontId="3" fillId="2" borderId="9" xfId="1" applyBorder="1" applyAlignment="1">
      <alignment horizontal="center" vertical="center"/>
    </xf>
    <xf numFmtId="0" fontId="3" fillId="2" borderId="9" xfId="1" applyNumberFormat="1" applyBorder="1" applyAlignment="1">
      <alignment horizontal="center" vertical="center"/>
    </xf>
    <xf numFmtId="2" fontId="3" fillId="2" borderId="9" xfId="1" applyNumberFormat="1" applyBorder="1" applyAlignment="1">
      <alignment horizontal="center" vertical="center"/>
    </xf>
    <xf numFmtId="49" fontId="7" fillId="2" borderId="7" xfId="1" applyNumberFormat="1" applyFont="1" applyBorder="1" applyAlignment="1">
      <alignment vertical="center"/>
    </xf>
    <xf numFmtId="49" fontId="0" fillId="0" borderId="0" xfId="0" applyNumberFormat="1" applyBorder="1"/>
    <xf numFmtId="49" fontId="0" fillId="0" borderId="10" xfId="0" applyNumberFormat="1" applyBorder="1"/>
    <xf numFmtId="49" fontId="7" fillId="2" borderId="4" xfId="1" applyNumberFormat="1" applyFont="1" applyBorder="1" applyAlignment="1">
      <alignment vertical="center"/>
    </xf>
    <xf numFmtId="49" fontId="0" fillId="0" borderId="5" xfId="0" applyNumberFormat="1" applyBorder="1"/>
    <xf numFmtId="49" fontId="0" fillId="0" borderId="6" xfId="0" applyNumberFormat="1" applyBorder="1"/>
    <xf numFmtId="2" fontId="5" fillId="18" borderId="11" xfId="11" applyNumberFormat="1" applyFont="1" applyBorder="1" applyAlignment="1">
      <alignment horizontal="right" vertical="center"/>
    </xf>
    <xf numFmtId="0" fontId="5" fillId="18" borderId="11" xfId="11" applyFont="1" applyBorder="1" applyAlignment="1">
      <alignment horizontal="right" vertical="center"/>
    </xf>
    <xf numFmtId="0" fontId="0" fillId="0" borderId="0" xfId="2" applyFont="1" applyFill="1" applyBorder="1" applyAlignment="1">
      <alignment horizontal="center" vertical="center"/>
    </xf>
    <xf numFmtId="0" fontId="10" fillId="23" borderId="15" xfId="0" applyFont="1" applyFill="1" applyBorder="1" applyAlignment="1">
      <alignment horizontal="center" vertical="center"/>
    </xf>
    <xf numFmtId="0" fontId="10" fillId="23" borderId="11" xfId="0" applyFont="1" applyFill="1" applyBorder="1" applyAlignment="1">
      <alignment horizontal="center" vertical="center"/>
    </xf>
    <xf numFmtId="0" fontId="10" fillId="23" borderId="12" xfId="0" applyFont="1" applyFill="1" applyBorder="1" applyAlignment="1">
      <alignment horizontal="center" vertical="center"/>
    </xf>
    <xf numFmtId="4" fontId="5" fillId="24" borderId="2" xfId="3" applyNumberFormat="1" applyFont="1" applyFill="1" applyBorder="1" applyAlignment="1">
      <alignment horizontal="right" vertical="center"/>
    </xf>
    <xf numFmtId="4" fontId="5" fillId="24" borderId="0" xfId="3" applyNumberFormat="1" applyFont="1" applyFill="1" applyBorder="1" applyAlignment="1">
      <alignment horizontal="right" vertical="center"/>
    </xf>
    <xf numFmtId="0" fontId="28" fillId="24" borderId="0" xfId="3" applyFont="1" applyFill="1" applyBorder="1" applyAlignment="1">
      <alignment horizontal="center" vertical="center"/>
    </xf>
    <xf numFmtId="0" fontId="30" fillId="24" borderId="5" xfId="3" applyFont="1" applyFill="1" applyBorder="1" applyAlignment="1">
      <alignment horizontal="center" vertical="center"/>
    </xf>
    <xf numFmtId="4" fontId="29" fillId="24" borderId="0" xfId="3" applyNumberFormat="1" applyFont="1" applyFill="1" applyBorder="1" applyAlignment="1">
      <alignment horizontal="right" vertical="center"/>
    </xf>
    <xf numFmtId="4" fontId="29" fillId="24" borderId="5" xfId="3" applyNumberFormat="1" applyFont="1" applyFill="1" applyBorder="1" applyAlignment="1">
      <alignment horizontal="right" vertical="center"/>
    </xf>
    <xf numFmtId="0" fontId="29" fillId="24" borderId="10" xfId="3" applyFont="1" applyFill="1" applyBorder="1" applyAlignment="1">
      <alignment horizontal="left" vertical="center"/>
    </xf>
    <xf numFmtId="0" fontId="29" fillId="24" borderId="6" xfId="3" applyFont="1" applyFill="1" applyBorder="1" applyAlignment="1">
      <alignment horizontal="left" vertical="center"/>
    </xf>
  </cellXfs>
  <cellStyles count="15">
    <cellStyle name="20% — акцент1" xfId="1" builtinId="30"/>
    <cellStyle name="20% — акцент3" xfId="13" builtinId="38"/>
    <cellStyle name="20% — акцент5" xfId="8" builtinId="46"/>
    <cellStyle name="40% — акцент1" xfId="2" builtinId="31"/>
    <cellStyle name="40% — акцент2" xfId="11" builtinId="35"/>
    <cellStyle name="40% — акцент3" xfId="14" builtinId="39"/>
    <cellStyle name="40% — акцент5" xfId="3" builtinId="47"/>
    <cellStyle name="40% — акцент6" xfId="9" builtinId="51"/>
    <cellStyle name="60% — акцент1" xfId="4" builtinId="32"/>
    <cellStyle name="Акцент1" xfId="5" builtinId="29"/>
    <cellStyle name="Акцент2" xfId="10" builtinId="33"/>
    <cellStyle name="Акцент3" xfId="12" builtinId="37"/>
    <cellStyle name="Акцент5" xfId="7" builtinId="45"/>
    <cellStyle name="Гиперссылка" xfId="6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139</xdr:row>
      <xdr:rowOff>171450</xdr:rowOff>
    </xdr:from>
    <xdr:ext cx="184731" cy="985654"/>
    <xdr:sp macro="" textlink="">
      <xdr:nvSpPr>
        <xdr:cNvPr id="30" name="TextBox 29"/>
        <xdr:cNvSpPr txBox="1"/>
      </xdr:nvSpPr>
      <xdr:spPr>
        <a:xfrm>
          <a:off x="76200" y="83315175"/>
          <a:ext cx="184731" cy="985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5400" b="1">
            <a:latin typeface="Arno Pro Caption" pitchFamily="18" charset="0"/>
          </a:endParaRPr>
        </a:p>
      </xdr:txBody>
    </xdr:sp>
    <xdr:clientData/>
  </xdr:oneCellAnchor>
  <xdr:oneCellAnchor>
    <xdr:from>
      <xdr:col>6</xdr:col>
      <xdr:colOff>433088</xdr:colOff>
      <xdr:row>114</xdr:row>
      <xdr:rowOff>0</xdr:rowOff>
    </xdr:from>
    <xdr:ext cx="184731" cy="256737"/>
    <xdr:sp macro="" textlink="">
      <xdr:nvSpPr>
        <xdr:cNvPr id="19" name="TextBox 18"/>
        <xdr:cNvSpPr txBox="1"/>
      </xdr:nvSpPr>
      <xdr:spPr>
        <a:xfrm>
          <a:off x="3690638" y="13392150"/>
          <a:ext cx="184731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r"/>
          <a:endParaRPr lang="ru-RU" sz="1050" b="1"/>
        </a:p>
      </xdr:txBody>
    </xdr:sp>
    <xdr:clientData/>
  </xdr:oneCellAnchor>
  <xdr:oneCellAnchor>
    <xdr:from>
      <xdr:col>12</xdr:col>
      <xdr:colOff>76200</xdr:colOff>
      <xdr:row>54</xdr:row>
      <xdr:rowOff>0</xdr:rowOff>
    </xdr:from>
    <xdr:ext cx="184731" cy="887615"/>
    <xdr:sp macro="" textlink="">
      <xdr:nvSpPr>
        <xdr:cNvPr id="47" name="TextBox 46"/>
        <xdr:cNvSpPr txBox="1"/>
      </xdr:nvSpPr>
      <xdr:spPr>
        <a:xfrm>
          <a:off x="76200" y="19259550"/>
          <a:ext cx="184731" cy="8876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5400" b="1">
            <a:latin typeface="Arno Pro Caption" pitchFamily="18" charset="0"/>
          </a:endParaRPr>
        </a:p>
      </xdr:txBody>
    </xdr:sp>
    <xdr:clientData/>
  </xdr:oneCellAnchor>
  <xdr:oneCellAnchor>
    <xdr:from>
      <xdr:col>6</xdr:col>
      <xdr:colOff>104775</xdr:colOff>
      <xdr:row>113</xdr:row>
      <xdr:rowOff>0</xdr:rowOff>
    </xdr:from>
    <xdr:ext cx="184731" cy="342786"/>
    <xdr:sp macro="" textlink="">
      <xdr:nvSpPr>
        <xdr:cNvPr id="59" name="TextBox 58"/>
        <xdr:cNvSpPr txBox="1"/>
      </xdr:nvSpPr>
      <xdr:spPr>
        <a:xfrm>
          <a:off x="3362325" y="34690050"/>
          <a:ext cx="184731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600" b="1"/>
        </a:p>
      </xdr:txBody>
    </xdr:sp>
    <xdr:clientData/>
  </xdr:oneCellAnchor>
  <xdr:twoCellAnchor editAs="oneCell">
    <xdr:from>
      <xdr:col>5</xdr:col>
      <xdr:colOff>257175</xdr:colOff>
      <xdr:row>28</xdr:row>
      <xdr:rowOff>38100</xdr:rowOff>
    </xdr:from>
    <xdr:to>
      <xdr:col>6</xdr:col>
      <xdr:colOff>542925</xdr:colOff>
      <xdr:row>33</xdr:row>
      <xdr:rowOff>95250</xdr:rowOff>
    </xdr:to>
    <xdr:pic>
      <xdr:nvPicPr>
        <xdr:cNvPr id="32" name="Рисунок 50" descr="027.pn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8000"/>
        </a:blip>
        <a:srcRect/>
        <a:stretch>
          <a:fillRect/>
        </a:stretch>
      </xdr:blipFill>
      <xdr:spPr bwMode="auto">
        <a:xfrm>
          <a:off x="2933700" y="11915775"/>
          <a:ext cx="8667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236393</xdr:colOff>
      <xdr:row>33</xdr:row>
      <xdr:rowOff>123825</xdr:rowOff>
    </xdr:from>
    <xdr:to>
      <xdr:col>6</xdr:col>
      <xdr:colOff>419100</xdr:colOff>
      <xdr:row>34</xdr:row>
      <xdr:rowOff>438150</xdr:rowOff>
    </xdr:to>
    <xdr:pic>
      <xdr:nvPicPr>
        <xdr:cNvPr id="33" name="Рисунок 64" descr="мешки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0593" y="6515100"/>
          <a:ext cx="763732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</xdr:colOff>
      <xdr:row>37</xdr:row>
      <xdr:rowOff>28575</xdr:rowOff>
    </xdr:from>
    <xdr:to>
      <xdr:col>6</xdr:col>
      <xdr:colOff>549729</xdr:colOff>
      <xdr:row>40</xdr:row>
      <xdr:rowOff>142875</xdr:rowOff>
    </xdr:to>
    <xdr:pic>
      <xdr:nvPicPr>
        <xdr:cNvPr id="34" name="Рисунок 42" descr="пален теплообменник.png"/>
        <xdr:cNvPicPr>
          <a:picLocks noChangeAspect="1"/>
        </xdr:cNvPicPr>
      </xdr:nvPicPr>
      <xdr:blipFill>
        <a:blip xmlns:r="http://schemas.openxmlformats.org/officeDocument/2006/relationships" r:embed="rId3" cstate="print">
          <a:lum contrast="14000"/>
        </a:blip>
        <a:srcRect/>
        <a:stretch>
          <a:fillRect/>
        </a:stretch>
      </xdr:blipFill>
      <xdr:spPr bwMode="auto">
        <a:xfrm>
          <a:off x="3248025" y="7362825"/>
          <a:ext cx="1006929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352425</xdr:colOff>
      <xdr:row>41</xdr:row>
      <xdr:rowOff>0</xdr:rowOff>
    </xdr:from>
    <xdr:to>
      <xdr:col>6</xdr:col>
      <xdr:colOff>342900</xdr:colOff>
      <xdr:row>44</xdr:row>
      <xdr:rowOff>38100</xdr:rowOff>
    </xdr:to>
    <xdr:pic>
      <xdr:nvPicPr>
        <xdr:cNvPr id="36" name="Рисунок 59" descr="001.png"/>
        <xdr:cNvPicPr>
          <a:picLocks noChangeAspect="1"/>
        </xdr:cNvPicPr>
      </xdr:nvPicPr>
      <xdr:blipFill>
        <a:blip xmlns:r="http://schemas.openxmlformats.org/officeDocument/2006/relationships" r:embed="rId4" cstate="print">
          <a:lum bright="-14000" contrast="42000"/>
        </a:blip>
        <a:srcRect/>
        <a:stretch>
          <a:fillRect/>
        </a:stretch>
      </xdr:blipFill>
      <xdr:spPr bwMode="auto">
        <a:xfrm>
          <a:off x="3476625" y="7943850"/>
          <a:ext cx="571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190500</xdr:colOff>
      <xdr:row>35</xdr:row>
      <xdr:rowOff>57150</xdr:rowOff>
    </xdr:from>
    <xdr:to>
      <xdr:col>6</xdr:col>
      <xdr:colOff>171450</xdr:colOff>
      <xdr:row>37</xdr:row>
      <xdr:rowOff>38100</xdr:rowOff>
    </xdr:to>
    <xdr:pic>
      <xdr:nvPicPr>
        <xdr:cNvPr id="37" name="Рисунок 41" descr="пален что-то.png"/>
        <xdr:cNvPicPr>
          <a:picLocks noChangeAspect="1"/>
        </xdr:cNvPicPr>
      </xdr:nvPicPr>
      <xdr:blipFill>
        <a:blip xmlns:r="http://schemas.openxmlformats.org/officeDocument/2006/relationships" r:embed="rId5" cstate="print">
          <a:lum bright="-14000" contrast="38000"/>
        </a:blip>
        <a:srcRect/>
        <a:stretch>
          <a:fillRect/>
        </a:stretch>
      </xdr:blipFill>
      <xdr:spPr bwMode="auto">
        <a:xfrm>
          <a:off x="3314700" y="7048500"/>
          <a:ext cx="561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171450</xdr:colOff>
      <xdr:row>35</xdr:row>
      <xdr:rowOff>57150</xdr:rowOff>
    </xdr:from>
    <xdr:to>
      <xdr:col>6</xdr:col>
      <xdr:colOff>152400</xdr:colOff>
      <xdr:row>37</xdr:row>
      <xdr:rowOff>38100</xdr:rowOff>
    </xdr:to>
    <xdr:pic>
      <xdr:nvPicPr>
        <xdr:cNvPr id="38" name="Рисунок 41" descr="пален что-то.png"/>
        <xdr:cNvPicPr>
          <a:picLocks noChangeAspect="1"/>
        </xdr:cNvPicPr>
      </xdr:nvPicPr>
      <xdr:blipFill>
        <a:blip xmlns:r="http://schemas.openxmlformats.org/officeDocument/2006/relationships" r:embed="rId5" cstate="print">
          <a:lum bright="-14000" contrast="38000"/>
        </a:blip>
        <a:srcRect/>
        <a:stretch>
          <a:fillRect/>
        </a:stretch>
      </xdr:blipFill>
      <xdr:spPr bwMode="auto">
        <a:xfrm>
          <a:off x="3295650" y="7048500"/>
          <a:ext cx="561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463672</xdr:colOff>
      <xdr:row>47</xdr:row>
      <xdr:rowOff>46294</xdr:rowOff>
    </xdr:from>
    <xdr:to>
      <xdr:col>6</xdr:col>
      <xdr:colOff>191107</xdr:colOff>
      <xdr:row>48</xdr:row>
      <xdr:rowOff>10614</xdr:rowOff>
    </xdr:to>
    <xdr:pic>
      <xdr:nvPicPr>
        <xdr:cNvPr id="39" name="Рисунок 13" descr="82_2big_res.png"/>
        <xdr:cNvPicPr>
          <a:picLocks noChangeAspect="1"/>
        </xdr:cNvPicPr>
      </xdr:nvPicPr>
      <xdr:blipFill>
        <a:blip xmlns:r="http://schemas.openxmlformats.org/officeDocument/2006/relationships" r:embed="rId6" cstate="print">
          <a:lum bright="-4000" contrast="12000"/>
        </a:blip>
        <a:srcRect/>
        <a:stretch>
          <a:fillRect/>
        </a:stretch>
      </xdr:blipFill>
      <xdr:spPr bwMode="auto">
        <a:xfrm rot="2520080">
          <a:off x="3587872" y="9418894"/>
          <a:ext cx="308460" cy="507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323850</xdr:colOff>
      <xdr:row>43</xdr:row>
      <xdr:rowOff>361950</xdr:rowOff>
    </xdr:from>
    <xdr:to>
      <xdr:col>6</xdr:col>
      <xdr:colOff>333375</xdr:colOff>
      <xdr:row>47</xdr:row>
      <xdr:rowOff>0</xdr:rowOff>
    </xdr:to>
    <xdr:pic>
      <xdr:nvPicPr>
        <xdr:cNvPr id="40" name="Рисунок 60" descr="002.png"/>
        <xdr:cNvPicPr>
          <a:picLocks noChangeAspect="1"/>
        </xdr:cNvPicPr>
      </xdr:nvPicPr>
      <xdr:blipFill>
        <a:blip xmlns:r="http://schemas.openxmlformats.org/officeDocument/2006/relationships" r:embed="rId7" cstate="print">
          <a:lum bright="-2000" contrast="14000"/>
        </a:blip>
        <a:srcRect/>
        <a:stretch>
          <a:fillRect/>
        </a:stretch>
      </xdr:blipFill>
      <xdr:spPr bwMode="auto">
        <a:xfrm>
          <a:off x="3448050" y="8648700"/>
          <a:ext cx="590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390525</xdr:colOff>
      <xdr:row>1</xdr:row>
      <xdr:rowOff>66674</xdr:rowOff>
    </xdr:from>
    <xdr:to>
      <xdr:col>8</xdr:col>
      <xdr:colOff>485776</xdr:colOff>
      <xdr:row>4</xdr:row>
      <xdr:rowOff>57149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1323975" y="257174"/>
          <a:ext cx="3781426" cy="561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12700">
                <a:solidFill>
                  <a:srgbClr val="365F91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9999FF"/>
                  </a:gs>
                  <a:gs pos="100000">
                    <a:srgbClr val="009999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C0C0C0">
                    <a:alpha val="80000"/>
                  </a:srgbClr>
                </a:outerShdw>
              </a:effectLst>
              <a:latin typeface="Monotype Corsiva"/>
            </a:rPr>
            <a:t>К А С К А Д</a:t>
          </a:r>
        </a:p>
      </xdr:txBody>
    </xdr:sp>
    <xdr:clientData/>
  </xdr:twoCellAnchor>
  <xdr:oneCellAnchor>
    <xdr:from>
      <xdr:col>18</xdr:col>
      <xdr:colOff>104775</xdr:colOff>
      <xdr:row>54</xdr:row>
      <xdr:rowOff>0</xdr:rowOff>
    </xdr:from>
    <xdr:ext cx="77781" cy="265383"/>
    <xdr:sp macro="" textlink="">
      <xdr:nvSpPr>
        <xdr:cNvPr id="26" name="TextBox 25"/>
        <xdr:cNvSpPr txBox="1"/>
      </xdr:nvSpPr>
      <xdr:spPr>
        <a:xfrm>
          <a:off x="3362325" y="27927300"/>
          <a:ext cx="77781" cy="2653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600" b="1"/>
        </a:p>
      </xdr:txBody>
    </xdr:sp>
    <xdr:clientData/>
  </xdr:oneCellAnchor>
  <xdr:oneCellAnchor>
    <xdr:from>
      <xdr:col>18</xdr:col>
      <xdr:colOff>104775</xdr:colOff>
      <xdr:row>54</xdr:row>
      <xdr:rowOff>0</xdr:rowOff>
    </xdr:from>
    <xdr:ext cx="77781" cy="265383"/>
    <xdr:sp macro="" textlink="">
      <xdr:nvSpPr>
        <xdr:cNvPr id="27" name="TextBox 26"/>
        <xdr:cNvSpPr txBox="1"/>
      </xdr:nvSpPr>
      <xdr:spPr>
        <a:xfrm>
          <a:off x="3362325" y="27927300"/>
          <a:ext cx="77781" cy="2653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600" b="1"/>
        </a:p>
      </xdr:txBody>
    </xdr:sp>
    <xdr:clientData/>
  </xdr:oneCellAnchor>
  <xdr:oneCellAnchor>
    <xdr:from>
      <xdr:col>0</xdr:col>
      <xdr:colOff>76200</xdr:colOff>
      <xdr:row>114</xdr:row>
      <xdr:rowOff>0</xdr:rowOff>
    </xdr:from>
    <xdr:ext cx="184731" cy="887615"/>
    <xdr:sp macro="" textlink="">
      <xdr:nvSpPr>
        <xdr:cNvPr id="28" name="TextBox 27"/>
        <xdr:cNvSpPr txBox="1"/>
      </xdr:nvSpPr>
      <xdr:spPr>
        <a:xfrm>
          <a:off x="7391400" y="19259550"/>
          <a:ext cx="184731" cy="8876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5400" b="1">
            <a:latin typeface="Arno Pro Caption" pitchFamily="18" charset="0"/>
          </a:endParaRPr>
        </a:p>
      </xdr:txBody>
    </xdr:sp>
    <xdr:clientData/>
  </xdr:oneCellAnchor>
  <xdr:oneCellAnchor>
    <xdr:from>
      <xdr:col>6</xdr:col>
      <xdr:colOff>104775</xdr:colOff>
      <xdr:row>114</xdr:row>
      <xdr:rowOff>0</xdr:rowOff>
    </xdr:from>
    <xdr:ext cx="77781" cy="265383"/>
    <xdr:sp macro="" textlink="">
      <xdr:nvSpPr>
        <xdr:cNvPr id="29" name="TextBox 28"/>
        <xdr:cNvSpPr txBox="1"/>
      </xdr:nvSpPr>
      <xdr:spPr>
        <a:xfrm>
          <a:off x="10982325" y="19259550"/>
          <a:ext cx="77781" cy="2653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600" b="1"/>
        </a:p>
      </xdr:txBody>
    </xdr:sp>
    <xdr:clientData/>
  </xdr:oneCellAnchor>
  <xdr:oneCellAnchor>
    <xdr:from>
      <xdr:col>6</xdr:col>
      <xdr:colOff>104775</xdr:colOff>
      <xdr:row>114</xdr:row>
      <xdr:rowOff>0</xdr:rowOff>
    </xdr:from>
    <xdr:ext cx="77781" cy="265383"/>
    <xdr:sp macro="" textlink="">
      <xdr:nvSpPr>
        <xdr:cNvPr id="31" name="TextBox 30"/>
        <xdr:cNvSpPr txBox="1"/>
      </xdr:nvSpPr>
      <xdr:spPr>
        <a:xfrm>
          <a:off x="10982325" y="19259550"/>
          <a:ext cx="77781" cy="2653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600" b="1"/>
        </a:p>
      </xdr:txBody>
    </xdr:sp>
    <xdr:clientData/>
  </xdr:oneCellAnchor>
  <xdr:oneCellAnchor>
    <xdr:from>
      <xdr:col>0</xdr:col>
      <xdr:colOff>76200</xdr:colOff>
      <xdr:row>113</xdr:row>
      <xdr:rowOff>0</xdr:rowOff>
    </xdr:from>
    <xdr:ext cx="184731" cy="887615"/>
    <xdr:sp macro="" textlink="">
      <xdr:nvSpPr>
        <xdr:cNvPr id="41" name="TextBox 40"/>
        <xdr:cNvSpPr txBox="1"/>
      </xdr:nvSpPr>
      <xdr:spPr>
        <a:xfrm>
          <a:off x="76200" y="19259550"/>
          <a:ext cx="184731" cy="8876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5400" b="1">
            <a:latin typeface="Arno Pro Caption" pitchFamily="18" charset="0"/>
          </a:endParaRPr>
        </a:p>
      </xdr:txBody>
    </xdr:sp>
    <xdr:clientData/>
  </xdr:oneCellAnchor>
  <xdr:oneCellAnchor>
    <xdr:from>
      <xdr:col>0</xdr:col>
      <xdr:colOff>76200</xdr:colOff>
      <xdr:row>114</xdr:row>
      <xdr:rowOff>0</xdr:rowOff>
    </xdr:from>
    <xdr:ext cx="184731" cy="887615"/>
    <xdr:sp macro="" textlink="">
      <xdr:nvSpPr>
        <xdr:cNvPr id="48" name="TextBox 47"/>
        <xdr:cNvSpPr txBox="1"/>
      </xdr:nvSpPr>
      <xdr:spPr>
        <a:xfrm>
          <a:off x="76200" y="19440525"/>
          <a:ext cx="184731" cy="8876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5400" b="1">
            <a:latin typeface="Arno Pro Caption" pitchFamily="18" charset="0"/>
          </a:endParaRPr>
        </a:p>
      </xdr:txBody>
    </xdr:sp>
    <xdr:clientData/>
  </xdr:oneCellAnchor>
  <xdr:oneCellAnchor>
    <xdr:from>
      <xdr:col>6</xdr:col>
      <xdr:colOff>104775</xdr:colOff>
      <xdr:row>114</xdr:row>
      <xdr:rowOff>0</xdr:rowOff>
    </xdr:from>
    <xdr:ext cx="77781" cy="265383"/>
    <xdr:sp macro="" textlink="">
      <xdr:nvSpPr>
        <xdr:cNvPr id="49" name="TextBox 48"/>
        <xdr:cNvSpPr txBox="1"/>
      </xdr:nvSpPr>
      <xdr:spPr>
        <a:xfrm>
          <a:off x="3362325" y="19440525"/>
          <a:ext cx="77781" cy="2653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600" b="1"/>
        </a:p>
      </xdr:txBody>
    </xdr:sp>
    <xdr:clientData/>
  </xdr:oneCellAnchor>
  <xdr:oneCellAnchor>
    <xdr:from>
      <xdr:col>6</xdr:col>
      <xdr:colOff>104775</xdr:colOff>
      <xdr:row>114</xdr:row>
      <xdr:rowOff>0</xdr:rowOff>
    </xdr:from>
    <xdr:ext cx="77781" cy="265383"/>
    <xdr:sp macro="" textlink="">
      <xdr:nvSpPr>
        <xdr:cNvPr id="50" name="TextBox 49"/>
        <xdr:cNvSpPr txBox="1"/>
      </xdr:nvSpPr>
      <xdr:spPr>
        <a:xfrm>
          <a:off x="3362325" y="19440525"/>
          <a:ext cx="77781" cy="2653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600" b="1"/>
        </a:p>
      </xdr:txBody>
    </xdr:sp>
    <xdr:clientData/>
  </xdr:oneCellAnchor>
  <xdr:oneCellAnchor>
    <xdr:from>
      <xdr:col>0</xdr:col>
      <xdr:colOff>76200</xdr:colOff>
      <xdr:row>112</xdr:row>
      <xdr:rowOff>0</xdr:rowOff>
    </xdr:from>
    <xdr:ext cx="184731" cy="888641"/>
    <xdr:sp macro="" textlink="">
      <xdr:nvSpPr>
        <xdr:cNvPr id="51" name="TextBox 50"/>
        <xdr:cNvSpPr txBox="1"/>
      </xdr:nvSpPr>
      <xdr:spPr>
        <a:xfrm>
          <a:off x="76200" y="33499425"/>
          <a:ext cx="184731" cy="8886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5400" b="1">
            <a:latin typeface="Arno Pro Caption" pitchFamily="18" charset="0"/>
          </a:endParaRPr>
        </a:p>
      </xdr:txBody>
    </xdr:sp>
    <xdr:clientData/>
  </xdr:oneCellAnchor>
  <xdr:oneCellAnchor>
    <xdr:from>
      <xdr:col>6</xdr:col>
      <xdr:colOff>104775</xdr:colOff>
      <xdr:row>112</xdr:row>
      <xdr:rowOff>0</xdr:rowOff>
    </xdr:from>
    <xdr:ext cx="184731" cy="342786"/>
    <xdr:sp macro="" textlink="">
      <xdr:nvSpPr>
        <xdr:cNvPr id="52" name="TextBox 51"/>
        <xdr:cNvSpPr txBox="1"/>
      </xdr:nvSpPr>
      <xdr:spPr>
        <a:xfrm>
          <a:off x="3438525" y="33499425"/>
          <a:ext cx="184731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600" b="1"/>
        </a:p>
      </xdr:txBody>
    </xdr:sp>
    <xdr:clientData/>
  </xdr:oneCellAnchor>
  <xdr:oneCellAnchor>
    <xdr:from>
      <xdr:col>6</xdr:col>
      <xdr:colOff>104775</xdr:colOff>
      <xdr:row>112</xdr:row>
      <xdr:rowOff>0</xdr:rowOff>
    </xdr:from>
    <xdr:ext cx="184731" cy="342786"/>
    <xdr:sp macro="" textlink="">
      <xdr:nvSpPr>
        <xdr:cNvPr id="53" name="TextBox 52"/>
        <xdr:cNvSpPr txBox="1"/>
      </xdr:nvSpPr>
      <xdr:spPr>
        <a:xfrm>
          <a:off x="3438525" y="33499425"/>
          <a:ext cx="184731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600" b="1"/>
        </a:p>
      </xdr:txBody>
    </xdr:sp>
    <xdr:clientData/>
  </xdr:oneCellAnchor>
  <xdr:oneCellAnchor>
    <xdr:from>
      <xdr:col>0</xdr:col>
      <xdr:colOff>76200</xdr:colOff>
      <xdr:row>113</xdr:row>
      <xdr:rowOff>0</xdr:rowOff>
    </xdr:from>
    <xdr:ext cx="184731" cy="887615"/>
    <xdr:sp macro="" textlink="">
      <xdr:nvSpPr>
        <xdr:cNvPr id="54" name="TextBox 53"/>
        <xdr:cNvSpPr txBox="1"/>
      </xdr:nvSpPr>
      <xdr:spPr>
        <a:xfrm>
          <a:off x="76200" y="33689925"/>
          <a:ext cx="184731" cy="8876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5400" b="1">
            <a:latin typeface="Arno Pro Caption" pitchFamily="18" charset="0"/>
          </a:endParaRPr>
        </a:p>
      </xdr:txBody>
    </xdr:sp>
    <xdr:clientData/>
  </xdr:oneCellAnchor>
  <xdr:oneCellAnchor>
    <xdr:from>
      <xdr:col>6</xdr:col>
      <xdr:colOff>104775</xdr:colOff>
      <xdr:row>113</xdr:row>
      <xdr:rowOff>0</xdr:rowOff>
    </xdr:from>
    <xdr:ext cx="77781" cy="265383"/>
    <xdr:sp macro="" textlink="">
      <xdr:nvSpPr>
        <xdr:cNvPr id="55" name="TextBox 54"/>
        <xdr:cNvSpPr txBox="1"/>
      </xdr:nvSpPr>
      <xdr:spPr>
        <a:xfrm>
          <a:off x="3438525" y="33689925"/>
          <a:ext cx="77781" cy="2653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600" b="1"/>
        </a:p>
      </xdr:txBody>
    </xdr:sp>
    <xdr:clientData/>
  </xdr:oneCellAnchor>
  <xdr:oneCellAnchor>
    <xdr:from>
      <xdr:col>6</xdr:col>
      <xdr:colOff>104775</xdr:colOff>
      <xdr:row>113</xdr:row>
      <xdr:rowOff>0</xdr:rowOff>
    </xdr:from>
    <xdr:ext cx="77781" cy="265383"/>
    <xdr:sp macro="" textlink="">
      <xdr:nvSpPr>
        <xdr:cNvPr id="56" name="TextBox 55"/>
        <xdr:cNvSpPr txBox="1"/>
      </xdr:nvSpPr>
      <xdr:spPr>
        <a:xfrm>
          <a:off x="3438525" y="33689925"/>
          <a:ext cx="77781" cy="2653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600" b="1"/>
        </a:p>
      </xdr:txBody>
    </xdr:sp>
    <xdr:clientData/>
  </xdr:oneCellAnchor>
  <xdr:oneCellAnchor>
    <xdr:from>
      <xdr:col>6</xdr:col>
      <xdr:colOff>433088</xdr:colOff>
      <xdr:row>120</xdr:row>
      <xdr:rowOff>0</xdr:rowOff>
    </xdr:from>
    <xdr:ext cx="184731" cy="256737"/>
    <xdr:sp macro="" textlink="">
      <xdr:nvSpPr>
        <xdr:cNvPr id="57" name="TextBox 56"/>
        <xdr:cNvSpPr txBox="1"/>
      </xdr:nvSpPr>
      <xdr:spPr>
        <a:xfrm>
          <a:off x="3766838" y="34994850"/>
          <a:ext cx="184731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r"/>
          <a:endParaRPr lang="ru-RU" sz="1050" b="1"/>
        </a:p>
      </xdr:txBody>
    </xdr:sp>
    <xdr:clientData/>
  </xdr:oneCellAnchor>
  <xdr:oneCellAnchor>
    <xdr:from>
      <xdr:col>0</xdr:col>
      <xdr:colOff>76200</xdr:colOff>
      <xdr:row>113</xdr:row>
      <xdr:rowOff>0</xdr:rowOff>
    </xdr:from>
    <xdr:ext cx="184731" cy="887615"/>
    <xdr:sp macro="" textlink="">
      <xdr:nvSpPr>
        <xdr:cNvPr id="58" name="TextBox 57"/>
        <xdr:cNvSpPr txBox="1"/>
      </xdr:nvSpPr>
      <xdr:spPr>
        <a:xfrm>
          <a:off x="76200" y="33689925"/>
          <a:ext cx="184731" cy="8876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5400" b="1">
            <a:latin typeface="Arno Pro Caption" pitchFamily="18" charset="0"/>
          </a:endParaRPr>
        </a:p>
      </xdr:txBody>
    </xdr:sp>
    <xdr:clientData/>
  </xdr:oneCellAnchor>
  <xdr:oneCellAnchor>
    <xdr:from>
      <xdr:col>6</xdr:col>
      <xdr:colOff>104775</xdr:colOff>
      <xdr:row>113</xdr:row>
      <xdr:rowOff>0</xdr:rowOff>
    </xdr:from>
    <xdr:ext cx="77781" cy="265383"/>
    <xdr:sp macro="" textlink="">
      <xdr:nvSpPr>
        <xdr:cNvPr id="61" name="TextBox 60"/>
        <xdr:cNvSpPr txBox="1"/>
      </xdr:nvSpPr>
      <xdr:spPr>
        <a:xfrm>
          <a:off x="3438525" y="33689925"/>
          <a:ext cx="77781" cy="2653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600" b="1"/>
        </a:p>
      </xdr:txBody>
    </xdr:sp>
    <xdr:clientData/>
  </xdr:oneCellAnchor>
  <xdr:oneCellAnchor>
    <xdr:from>
      <xdr:col>6</xdr:col>
      <xdr:colOff>104775</xdr:colOff>
      <xdr:row>113</xdr:row>
      <xdr:rowOff>0</xdr:rowOff>
    </xdr:from>
    <xdr:ext cx="77781" cy="265383"/>
    <xdr:sp macro="" textlink="">
      <xdr:nvSpPr>
        <xdr:cNvPr id="62" name="TextBox 61"/>
        <xdr:cNvSpPr txBox="1"/>
      </xdr:nvSpPr>
      <xdr:spPr>
        <a:xfrm>
          <a:off x="3438525" y="33689925"/>
          <a:ext cx="77781" cy="2653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600" b="1"/>
        </a:p>
      </xdr:txBody>
    </xdr:sp>
    <xdr:clientData/>
  </xdr:oneCellAnchor>
  <xdr:oneCellAnchor>
    <xdr:from>
      <xdr:col>0</xdr:col>
      <xdr:colOff>76200</xdr:colOff>
      <xdr:row>112</xdr:row>
      <xdr:rowOff>0</xdr:rowOff>
    </xdr:from>
    <xdr:ext cx="184731" cy="887615"/>
    <xdr:sp macro="" textlink="">
      <xdr:nvSpPr>
        <xdr:cNvPr id="63" name="TextBox 62"/>
        <xdr:cNvSpPr txBox="1"/>
      </xdr:nvSpPr>
      <xdr:spPr>
        <a:xfrm>
          <a:off x="76200" y="33499425"/>
          <a:ext cx="184731" cy="8876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5400" b="1">
            <a:latin typeface="Arno Pro Caption" pitchFamily="18" charset="0"/>
          </a:endParaRPr>
        </a:p>
      </xdr:txBody>
    </xdr:sp>
    <xdr:clientData/>
  </xdr:oneCellAnchor>
  <xdr:oneCellAnchor>
    <xdr:from>
      <xdr:col>0</xdr:col>
      <xdr:colOff>76200</xdr:colOff>
      <xdr:row>113</xdr:row>
      <xdr:rowOff>0</xdr:rowOff>
    </xdr:from>
    <xdr:ext cx="184731" cy="887615"/>
    <xdr:sp macro="" textlink="">
      <xdr:nvSpPr>
        <xdr:cNvPr id="64" name="TextBox 63"/>
        <xdr:cNvSpPr txBox="1"/>
      </xdr:nvSpPr>
      <xdr:spPr>
        <a:xfrm>
          <a:off x="76200" y="33689925"/>
          <a:ext cx="184731" cy="8876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5400" b="1">
            <a:latin typeface="Arno Pro Caption" pitchFamily="18" charset="0"/>
          </a:endParaRPr>
        </a:p>
      </xdr:txBody>
    </xdr:sp>
    <xdr:clientData/>
  </xdr:oneCellAnchor>
  <xdr:oneCellAnchor>
    <xdr:from>
      <xdr:col>6</xdr:col>
      <xdr:colOff>104775</xdr:colOff>
      <xdr:row>113</xdr:row>
      <xdr:rowOff>0</xdr:rowOff>
    </xdr:from>
    <xdr:ext cx="77781" cy="265383"/>
    <xdr:sp macro="" textlink="">
      <xdr:nvSpPr>
        <xdr:cNvPr id="65" name="TextBox 64"/>
        <xdr:cNvSpPr txBox="1"/>
      </xdr:nvSpPr>
      <xdr:spPr>
        <a:xfrm>
          <a:off x="3438525" y="33689925"/>
          <a:ext cx="77781" cy="2653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600" b="1"/>
        </a:p>
      </xdr:txBody>
    </xdr:sp>
    <xdr:clientData/>
  </xdr:oneCellAnchor>
  <xdr:oneCellAnchor>
    <xdr:from>
      <xdr:col>6</xdr:col>
      <xdr:colOff>104775</xdr:colOff>
      <xdr:row>113</xdr:row>
      <xdr:rowOff>0</xdr:rowOff>
    </xdr:from>
    <xdr:ext cx="77781" cy="265383"/>
    <xdr:sp macro="" textlink="">
      <xdr:nvSpPr>
        <xdr:cNvPr id="66" name="TextBox 65"/>
        <xdr:cNvSpPr txBox="1"/>
      </xdr:nvSpPr>
      <xdr:spPr>
        <a:xfrm>
          <a:off x="3438525" y="33689925"/>
          <a:ext cx="77781" cy="2653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600" b="1"/>
        </a:p>
      </xdr:txBody>
    </xdr:sp>
    <xdr:clientData/>
  </xdr:oneCellAnchor>
  <xdr:oneCellAnchor>
    <xdr:from>
      <xdr:col>6</xdr:col>
      <xdr:colOff>433088</xdr:colOff>
      <xdr:row>138</xdr:row>
      <xdr:rowOff>0</xdr:rowOff>
    </xdr:from>
    <xdr:ext cx="184731" cy="256737"/>
    <xdr:sp macro="" textlink="">
      <xdr:nvSpPr>
        <xdr:cNvPr id="68" name="TextBox 67"/>
        <xdr:cNvSpPr txBox="1"/>
      </xdr:nvSpPr>
      <xdr:spPr>
        <a:xfrm>
          <a:off x="3766838" y="39576375"/>
          <a:ext cx="184731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r"/>
          <a:endParaRPr lang="ru-RU" sz="1050" b="1"/>
        </a:p>
      </xdr:txBody>
    </xdr:sp>
    <xdr:clientData/>
  </xdr:oneCellAnchor>
  <xdr:oneCellAnchor>
    <xdr:from>
      <xdr:col>6</xdr:col>
      <xdr:colOff>433088</xdr:colOff>
      <xdr:row>148</xdr:row>
      <xdr:rowOff>0</xdr:rowOff>
    </xdr:from>
    <xdr:ext cx="184731" cy="256737"/>
    <xdr:sp macro="" textlink="">
      <xdr:nvSpPr>
        <xdr:cNvPr id="42" name="TextBox 41"/>
        <xdr:cNvSpPr txBox="1"/>
      </xdr:nvSpPr>
      <xdr:spPr>
        <a:xfrm>
          <a:off x="3766838" y="39576375"/>
          <a:ext cx="184731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r"/>
          <a:endParaRPr lang="ru-RU" sz="1050" b="1"/>
        </a:p>
      </xdr:txBody>
    </xdr:sp>
    <xdr:clientData/>
  </xdr:oneCellAnchor>
  <xdr:twoCellAnchor editAs="oneCell">
    <xdr:from>
      <xdr:col>5</xdr:col>
      <xdr:colOff>227542</xdr:colOff>
      <xdr:row>80</xdr:row>
      <xdr:rowOff>95249</xdr:rowOff>
    </xdr:from>
    <xdr:to>
      <xdr:col>6</xdr:col>
      <xdr:colOff>419100</xdr:colOff>
      <xdr:row>80</xdr:row>
      <xdr:rowOff>600074</xdr:rowOff>
    </xdr:to>
    <xdr:pic>
      <xdr:nvPicPr>
        <xdr:cNvPr id="88" name="Рисунок 19" descr="provoloka_v9zanna9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351742" y="15697199"/>
          <a:ext cx="772583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104775</xdr:colOff>
      <xdr:row>75</xdr:row>
      <xdr:rowOff>0</xdr:rowOff>
    </xdr:from>
    <xdr:ext cx="184731" cy="342786"/>
    <xdr:sp macro="" textlink="">
      <xdr:nvSpPr>
        <xdr:cNvPr id="93" name="TextBox 92"/>
        <xdr:cNvSpPr txBox="1"/>
      </xdr:nvSpPr>
      <xdr:spPr>
        <a:xfrm>
          <a:off x="3362325" y="13639800"/>
          <a:ext cx="184731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600" b="1"/>
        </a:p>
      </xdr:txBody>
    </xdr:sp>
    <xdr:clientData/>
  </xdr:oneCellAnchor>
  <xdr:twoCellAnchor editAs="oneCell">
    <xdr:from>
      <xdr:col>5</xdr:col>
      <xdr:colOff>323850</xdr:colOff>
      <xdr:row>91</xdr:row>
      <xdr:rowOff>9525</xdr:rowOff>
    </xdr:from>
    <xdr:to>
      <xdr:col>6</xdr:col>
      <xdr:colOff>247650</xdr:colOff>
      <xdr:row>95</xdr:row>
      <xdr:rowOff>9525</xdr:rowOff>
    </xdr:to>
    <xdr:pic>
      <xdr:nvPicPr>
        <xdr:cNvPr id="94" name="Рисунок 93" descr="image010.png"/>
        <xdr:cNvPicPr>
          <a:picLocks noChangeAspect="1"/>
        </xdr:cNvPicPr>
      </xdr:nvPicPr>
      <xdr:blipFill>
        <a:blip xmlns:r="http://schemas.openxmlformats.org/officeDocument/2006/relationships" r:embed="rId9" cstate="print">
          <a:lum bright="-18000" contrast="38000"/>
        </a:blip>
        <a:srcRect/>
        <a:stretch>
          <a:fillRect/>
        </a:stretch>
      </xdr:blipFill>
      <xdr:spPr bwMode="auto">
        <a:xfrm>
          <a:off x="3000375" y="16668750"/>
          <a:ext cx="5048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352425</xdr:colOff>
      <xdr:row>70</xdr:row>
      <xdr:rowOff>352424</xdr:rowOff>
    </xdr:from>
    <xdr:to>
      <xdr:col>6</xdr:col>
      <xdr:colOff>428624</xdr:colOff>
      <xdr:row>73</xdr:row>
      <xdr:rowOff>447674</xdr:rowOff>
    </xdr:to>
    <xdr:pic>
      <xdr:nvPicPr>
        <xdr:cNvPr id="95" name="Рисунок 94" descr="лест скимм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476625" y="14401799"/>
          <a:ext cx="657224" cy="847725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276225</xdr:colOff>
      <xdr:row>58</xdr:row>
      <xdr:rowOff>0</xdr:rowOff>
    </xdr:from>
    <xdr:to>
      <xdr:col>6</xdr:col>
      <xdr:colOff>314325</xdr:colOff>
      <xdr:row>60</xdr:row>
      <xdr:rowOff>114300</xdr:rowOff>
    </xdr:to>
    <xdr:pic>
      <xdr:nvPicPr>
        <xdr:cNvPr id="9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400425" y="11772900"/>
          <a:ext cx="6191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332987</xdr:colOff>
      <xdr:row>64</xdr:row>
      <xdr:rowOff>10745</xdr:rowOff>
    </xdr:from>
    <xdr:to>
      <xdr:col>6</xdr:col>
      <xdr:colOff>171062</xdr:colOff>
      <xdr:row>67</xdr:row>
      <xdr:rowOff>11512</xdr:rowOff>
    </xdr:to>
    <xdr:pic>
      <xdr:nvPicPr>
        <xdr:cNvPr id="97" name="Рисунок 3" descr="q3.png"/>
        <xdr:cNvPicPr>
          <a:picLocks noChangeAspect="1"/>
        </xdr:cNvPicPr>
      </xdr:nvPicPr>
      <xdr:blipFill>
        <a:blip xmlns:r="http://schemas.openxmlformats.org/officeDocument/2006/relationships" r:embed="rId12" cstate="print">
          <a:lum contrast="10000"/>
        </a:blip>
        <a:srcRect/>
        <a:stretch>
          <a:fillRect/>
        </a:stretch>
      </xdr:blipFill>
      <xdr:spPr bwMode="auto">
        <a:xfrm rot="16200000">
          <a:off x="3404416" y="13103241"/>
          <a:ext cx="524642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190500</xdr:colOff>
      <xdr:row>67</xdr:row>
      <xdr:rowOff>95249</xdr:rowOff>
    </xdr:from>
    <xdr:to>
      <xdr:col>6</xdr:col>
      <xdr:colOff>371475</xdr:colOff>
      <xdr:row>69</xdr:row>
      <xdr:rowOff>95249</xdr:rowOff>
    </xdr:to>
    <xdr:pic>
      <xdr:nvPicPr>
        <xdr:cNvPr id="98" name="Рисунок 8" descr="a2.pn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314700" y="13658849"/>
          <a:ext cx="7620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104775</xdr:colOff>
      <xdr:row>113</xdr:row>
      <xdr:rowOff>0</xdr:rowOff>
    </xdr:from>
    <xdr:ext cx="77781" cy="265383"/>
    <xdr:sp macro="" textlink="">
      <xdr:nvSpPr>
        <xdr:cNvPr id="99" name="TextBox 98"/>
        <xdr:cNvSpPr txBox="1"/>
      </xdr:nvSpPr>
      <xdr:spPr>
        <a:xfrm>
          <a:off x="3362325" y="19440525"/>
          <a:ext cx="77781" cy="2653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600" b="1"/>
        </a:p>
      </xdr:txBody>
    </xdr:sp>
    <xdr:clientData/>
  </xdr:oneCellAnchor>
  <xdr:oneCellAnchor>
    <xdr:from>
      <xdr:col>6</xdr:col>
      <xdr:colOff>104775</xdr:colOff>
      <xdr:row>113</xdr:row>
      <xdr:rowOff>0</xdr:rowOff>
    </xdr:from>
    <xdr:ext cx="77781" cy="265383"/>
    <xdr:sp macro="" textlink="">
      <xdr:nvSpPr>
        <xdr:cNvPr id="100" name="TextBox 99"/>
        <xdr:cNvSpPr txBox="1"/>
      </xdr:nvSpPr>
      <xdr:spPr>
        <a:xfrm>
          <a:off x="3362325" y="19440525"/>
          <a:ext cx="77781" cy="2653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600" b="1"/>
        </a:p>
      </xdr:txBody>
    </xdr:sp>
    <xdr:clientData/>
  </xdr:oneCellAnchor>
  <xdr:twoCellAnchor>
    <xdr:from>
      <xdr:col>5</xdr:col>
      <xdr:colOff>342900</xdr:colOff>
      <xdr:row>78</xdr:row>
      <xdr:rowOff>85726</xdr:rowOff>
    </xdr:from>
    <xdr:to>
      <xdr:col>6</xdr:col>
      <xdr:colOff>247650</xdr:colOff>
      <xdr:row>78</xdr:row>
      <xdr:rowOff>638175</xdr:rowOff>
    </xdr:to>
    <xdr:grpSp>
      <xdr:nvGrpSpPr>
        <xdr:cNvPr id="70" name="Группа 21"/>
        <xdr:cNvGrpSpPr>
          <a:grpSpLocks/>
        </xdr:cNvGrpSpPr>
      </xdr:nvGrpSpPr>
      <xdr:grpSpPr bwMode="auto">
        <a:xfrm>
          <a:off x="3467100" y="16259176"/>
          <a:ext cx="485775" cy="552449"/>
          <a:chOff x="2683852" y="486018"/>
          <a:chExt cx="285750" cy="325591"/>
        </a:xfrm>
      </xdr:grpSpPr>
      <xdr:pic>
        <xdr:nvPicPr>
          <xdr:cNvPr id="71" name="Рисунок 22" descr="kley.png"/>
          <xdr:cNvPicPr>
            <a:picLocks noChangeAspect="1"/>
          </xdr:cNvPicPr>
        </xdr:nvPicPr>
        <xdr:blipFill>
          <a:blip xmlns:r="http://schemas.openxmlformats.org/officeDocument/2006/relationships" r:embed="rId14" cstate="print"/>
          <a:srcRect/>
          <a:stretch>
            <a:fillRect/>
          </a:stretch>
        </xdr:blipFill>
        <xdr:spPr bwMode="auto">
          <a:xfrm>
            <a:off x="2784964" y="486018"/>
            <a:ext cx="184638" cy="2581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2" name="Рисунок 23" descr="kley.png"/>
          <xdr:cNvPicPr>
            <a:picLocks noChangeAspect="1"/>
          </xdr:cNvPicPr>
        </xdr:nvPicPr>
        <xdr:blipFill>
          <a:blip xmlns:r="http://schemas.openxmlformats.org/officeDocument/2006/relationships" r:embed="rId15" cstate="print"/>
          <a:srcRect/>
          <a:stretch>
            <a:fillRect/>
          </a:stretch>
        </xdr:blipFill>
        <xdr:spPr bwMode="auto">
          <a:xfrm>
            <a:off x="2683852" y="524576"/>
            <a:ext cx="205154" cy="2870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219075</xdr:colOff>
      <xdr:row>76</xdr:row>
      <xdr:rowOff>66675</xdr:rowOff>
    </xdr:from>
    <xdr:to>
      <xdr:col>6</xdr:col>
      <xdr:colOff>381000</xdr:colOff>
      <xdr:row>77</xdr:row>
      <xdr:rowOff>419100</xdr:rowOff>
    </xdr:to>
    <xdr:pic>
      <xdr:nvPicPr>
        <xdr:cNvPr id="73" name="Рисунок 20" descr="gr162.pn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343275" y="14020800"/>
          <a:ext cx="7429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X164"/>
  <sheetViews>
    <sheetView tabSelected="1" topLeftCell="A120" workbookViewId="0">
      <selection activeCell="J154" sqref="J154:J163"/>
    </sheetView>
  </sheetViews>
  <sheetFormatPr defaultColWidth="8.85546875" defaultRowHeight="15" x14ac:dyDescent="0.25"/>
  <cols>
    <col min="1" max="1" width="5.28515625" style="1" customWidth="1"/>
    <col min="2" max="4" width="8.7109375" style="20" customWidth="1"/>
    <col min="5" max="5" width="15.42578125" style="20" customWidth="1"/>
    <col min="6" max="7" width="8.7109375" style="20" customWidth="1"/>
    <col min="8" max="8" width="14.140625" style="20" customWidth="1"/>
    <col min="9" max="11" width="8.7109375" style="20" customWidth="1"/>
    <col min="12" max="14" width="8.85546875" style="1"/>
    <col min="15" max="15" width="9.140625" style="1" bestFit="1" customWidth="1"/>
    <col min="16" max="16384" width="8.85546875" style="1"/>
  </cols>
  <sheetData>
    <row r="1" spans="1:14" x14ac:dyDescent="0.25">
      <c r="A1" s="250"/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4" x14ac:dyDescent="0.25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</row>
    <row r="3" spans="1:14" x14ac:dyDescent="0.25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</row>
    <row r="4" spans="1:14" x14ac:dyDescent="0.25">
      <c r="A4" s="250"/>
      <c r="B4" s="250"/>
      <c r="C4" s="250"/>
      <c r="D4" s="250"/>
      <c r="E4" s="250"/>
      <c r="F4" s="250"/>
      <c r="G4" s="250"/>
      <c r="H4" s="250"/>
      <c r="I4" s="250"/>
      <c r="J4" s="250"/>
      <c r="K4" s="250"/>
    </row>
    <row r="5" spans="1:14" ht="7.5" customHeight="1" x14ac:dyDescent="0.25">
      <c r="A5" s="250"/>
      <c r="B5" s="250"/>
      <c r="C5" s="250"/>
      <c r="D5" s="250"/>
      <c r="E5" s="250"/>
      <c r="F5" s="250"/>
      <c r="G5" s="250"/>
      <c r="H5" s="250"/>
      <c r="I5" s="250"/>
      <c r="J5" s="250"/>
      <c r="K5" s="250"/>
    </row>
    <row r="6" spans="1:14" ht="15" customHeight="1" x14ac:dyDescent="0.25">
      <c r="A6" s="250" t="s">
        <v>57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</row>
    <row r="7" spans="1:14" x14ac:dyDescent="0.25">
      <c r="A7" s="250" t="s">
        <v>59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</row>
    <row r="8" spans="1:14" x14ac:dyDescent="0.25">
      <c r="A8" s="250" t="s">
        <v>58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</row>
    <row r="9" spans="1:14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4" ht="15.75" x14ac:dyDescent="0.25">
      <c r="A10" s="251" t="s">
        <v>55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1"/>
    </row>
    <row r="11" spans="1:14" ht="15" customHeight="1" x14ac:dyDescent="0.25">
      <c r="A11" s="252" t="s">
        <v>131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</row>
    <row r="12" spans="1:14" x14ac:dyDescent="0.25"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4" x14ac:dyDescent="0.25">
      <c r="A13" s="253" t="s">
        <v>9</v>
      </c>
      <c r="B13" s="253"/>
      <c r="C13" s="254"/>
      <c r="D13" s="254"/>
      <c r="E13" s="254"/>
      <c r="F13" s="248" t="s">
        <v>2</v>
      </c>
      <c r="G13" s="248"/>
      <c r="H13" s="44">
        <v>22.5</v>
      </c>
      <c r="I13" s="248" t="s">
        <v>5</v>
      </c>
      <c r="J13" s="248"/>
      <c r="K13" s="31">
        <v>5</v>
      </c>
    </row>
    <row r="14" spans="1:14" x14ac:dyDescent="0.25">
      <c r="A14" s="217" t="s">
        <v>10</v>
      </c>
      <c r="B14" s="218"/>
      <c r="C14" s="219"/>
      <c r="D14" s="219"/>
      <c r="E14" s="219"/>
      <c r="F14" s="248" t="s">
        <v>3</v>
      </c>
      <c r="G14" s="248"/>
      <c r="H14" s="44"/>
      <c r="I14" s="248" t="s">
        <v>6</v>
      </c>
      <c r="J14" s="248"/>
      <c r="K14" s="31">
        <v>3</v>
      </c>
      <c r="N14" s="18"/>
    </row>
    <row r="15" spans="1:14" x14ac:dyDescent="0.25">
      <c r="A15" s="279" t="s">
        <v>46</v>
      </c>
      <c r="B15" s="2"/>
      <c r="C15" s="3"/>
      <c r="D15" s="3"/>
      <c r="E15" s="4"/>
      <c r="F15" s="272" t="s">
        <v>4</v>
      </c>
      <c r="G15" s="248"/>
      <c r="H15" s="44"/>
      <c r="I15" s="248" t="s">
        <v>8</v>
      </c>
      <c r="J15" s="248"/>
      <c r="K15" s="31">
        <v>1.5</v>
      </c>
    </row>
    <row r="16" spans="1:14" ht="15" customHeight="1" x14ac:dyDescent="0.25">
      <c r="A16" s="280"/>
      <c r="B16" s="27"/>
      <c r="C16" s="49"/>
      <c r="D16" s="25"/>
      <c r="E16" s="36"/>
      <c r="F16" s="272" t="s">
        <v>1</v>
      </c>
      <c r="G16" s="248"/>
      <c r="H16" s="46" t="s">
        <v>56</v>
      </c>
      <c r="I16" s="248" t="s">
        <v>7</v>
      </c>
      <c r="J16" s="248"/>
      <c r="K16" s="31">
        <f>K13*2+K14*2</f>
        <v>16</v>
      </c>
    </row>
    <row r="17" spans="1:11" ht="15.75" x14ac:dyDescent="0.25">
      <c r="A17" s="280"/>
      <c r="B17" s="28"/>
      <c r="C17" s="49"/>
      <c r="D17" s="25"/>
      <c r="E17" s="29"/>
      <c r="F17" s="34"/>
      <c r="G17" s="34"/>
      <c r="H17" s="220"/>
      <c r="I17" s="221"/>
      <c r="J17" s="221"/>
      <c r="K17" s="222"/>
    </row>
    <row r="18" spans="1:11" x14ac:dyDescent="0.25">
      <c r="A18" s="280"/>
      <c r="B18" s="28"/>
      <c r="C18" s="45"/>
      <c r="D18" s="26"/>
      <c r="E18" s="29"/>
      <c r="F18" s="34"/>
      <c r="G18" s="34"/>
      <c r="H18" s="273" t="s">
        <v>47</v>
      </c>
      <c r="I18" s="274"/>
      <c r="J18" s="274"/>
      <c r="K18" s="275"/>
    </row>
    <row r="19" spans="1:11" x14ac:dyDescent="0.25">
      <c r="A19" s="280"/>
      <c r="B19" s="28"/>
      <c r="C19" s="26"/>
      <c r="D19" s="26"/>
      <c r="E19" s="29"/>
      <c r="F19" s="34"/>
      <c r="G19" s="34"/>
      <c r="H19" s="254"/>
      <c r="I19" s="254"/>
      <c r="J19" s="254"/>
      <c r="K19" s="254"/>
    </row>
    <row r="20" spans="1:11" x14ac:dyDescent="0.25">
      <c r="A20" s="281"/>
      <c r="B20" s="23"/>
      <c r="C20" s="30"/>
      <c r="D20" s="30"/>
      <c r="E20" s="24"/>
      <c r="F20" s="34"/>
      <c r="G20" s="34"/>
      <c r="H20" s="34"/>
      <c r="I20" s="34"/>
      <c r="J20" s="34"/>
      <c r="K20" s="34"/>
    </row>
    <row r="21" spans="1:11" x14ac:dyDescent="0.25">
      <c r="B21" s="1"/>
      <c r="C21" s="1"/>
      <c r="D21" s="1"/>
      <c r="E21" s="1"/>
      <c r="F21" s="1"/>
      <c r="G21" s="1"/>
      <c r="H21" s="273" t="s">
        <v>45</v>
      </c>
      <c r="I21" s="274"/>
      <c r="J21" s="274"/>
      <c r="K21" s="275"/>
    </row>
    <row r="22" spans="1:11" x14ac:dyDescent="0.25">
      <c r="B22" s="1"/>
      <c r="C22" s="1"/>
      <c r="D22" s="1"/>
      <c r="E22" s="1"/>
      <c r="F22" s="1"/>
      <c r="G22" s="1"/>
      <c r="H22" s="254"/>
      <c r="I22" s="254"/>
      <c r="J22" s="254"/>
      <c r="K22" s="254"/>
    </row>
    <row r="23" spans="1:1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8.75" x14ac:dyDescent="0.25">
      <c r="A24" s="282" t="s">
        <v>87</v>
      </c>
      <c r="B24" s="283"/>
      <c r="C24" s="283"/>
      <c r="D24" s="283"/>
      <c r="E24" s="283"/>
      <c r="F24" s="283"/>
      <c r="G24" s="283"/>
      <c r="H24" s="283"/>
      <c r="I24" s="283"/>
      <c r="J24" s="283"/>
      <c r="K24" s="284"/>
    </row>
    <row r="25" spans="1:11" ht="15" customHeight="1" x14ac:dyDescent="0.25">
      <c r="A25" s="276" t="s">
        <v>42</v>
      </c>
      <c r="B25" s="277"/>
      <c r="C25" s="277"/>
      <c r="D25" s="277"/>
      <c r="E25" s="277"/>
      <c r="F25" s="277"/>
      <c r="G25" s="277"/>
      <c r="H25" s="277"/>
      <c r="I25" s="277"/>
      <c r="J25" s="277"/>
      <c r="K25" s="278"/>
    </row>
    <row r="26" spans="1:11" ht="15" customHeight="1" x14ac:dyDescent="0.25">
      <c r="A26" s="175"/>
      <c r="B26" s="223"/>
      <c r="C26" s="223"/>
      <c r="D26" s="223"/>
      <c r="E26" s="223"/>
      <c r="F26" s="223"/>
      <c r="G26" s="223"/>
      <c r="H26" s="223"/>
      <c r="I26" s="223"/>
      <c r="J26" s="223"/>
      <c r="K26" s="223"/>
    </row>
    <row r="27" spans="1:11" x14ac:dyDescent="0.25">
      <c r="A27" s="22" t="s">
        <v>0</v>
      </c>
      <c r="B27" s="224" t="s">
        <v>20</v>
      </c>
      <c r="C27" s="224"/>
      <c r="D27" s="224"/>
      <c r="E27" s="224"/>
      <c r="F27" s="225" t="s">
        <v>13</v>
      </c>
      <c r="G27" s="226"/>
      <c r="H27" s="22" t="s">
        <v>11</v>
      </c>
      <c r="I27" s="32" t="s">
        <v>14</v>
      </c>
      <c r="J27" s="22" t="s">
        <v>15</v>
      </c>
      <c r="K27" s="33" t="s">
        <v>12</v>
      </c>
    </row>
    <row r="28" spans="1:11" s="21" customFormat="1" x14ac:dyDescent="0.25">
      <c r="A28" s="270" t="s">
        <v>43</v>
      </c>
      <c r="B28" s="271"/>
      <c r="C28" s="271"/>
      <c r="D28" s="271"/>
      <c r="E28" s="271"/>
      <c r="F28" s="271"/>
      <c r="G28" s="271"/>
      <c r="H28" s="271"/>
      <c r="I28" s="271"/>
      <c r="J28" s="271"/>
      <c r="K28" s="271"/>
    </row>
    <row r="29" spans="1:11" s="21" customFormat="1" x14ac:dyDescent="0.25">
      <c r="A29" s="240">
        <v>1</v>
      </c>
      <c r="B29" s="55" t="s">
        <v>39</v>
      </c>
      <c r="C29" s="56"/>
      <c r="D29" s="56"/>
      <c r="E29" s="14" t="s">
        <v>40</v>
      </c>
      <c r="F29" s="255"/>
      <c r="G29" s="241"/>
      <c r="H29" s="234">
        <v>1</v>
      </c>
      <c r="I29" s="259">
        <v>609</v>
      </c>
      <c r="J29" s="259">
        <f>I29*H29</f>
        <v>609</v>
      </c>
      <c r="K29" s="261" t="s">
        <v>84</v>
      </c>
    </row>
    <row r="30" spans="1:11" s="21" customFormat="1" ht="12" customHeight="1" x14ac:dyDescent="0.25">
      <c r="A30" s="242"/>
      <c r="B30" s="264" t="s">
        <v>26</v>
      </c>
      <c r="C30" s="265"/>
      <c r="D30" s="265"/>
      <c r="E30" s="266"/>
      <c r="F30" s="256"/>
      <c r="G30" s="243"/>
      <c r="H30" s="235"/>
      <c r="I30" s="245"/>
      <c r="J30" s="245"/>
      <c r="K30" s="262"/>
    </row>
    <row r="31" spans="1:11" s="21" customFormat="1" ht="12" customHeight="1" x14ac:dyDescent="0.25">
      <c r="A31" s="242"/>
      <c r="B31" s="264" t="s">
        <v>25</v>
      </c>
      <c r="C31" s="265"/>
      <c r="D31" s="265"/>
      <c r="E31" s="266"/>
      <c r="F31" s="256"/>
      <c r="G31" s="243"/>
      <c r="H31" s="235"/>
      <c r="I31" s="245"/>
      <c r="J31" s="245"/>
      <c r="K31" s="262"/>
    </row>
    <row r="32" spans="1:11" s="21" customFormat="1" ht="12" customHeight="1" x14ac:dyDescent="0.25">
      <c r="A32" s="242"/>
      <c r="B32" s="264" t="s">
        <v>23</v>
      </c>
      <c r="C32" s="265"/>
      <c r="D32" s="265"/>
      <c r="E32" s="266"/>
      <c r="F32" s="256"/>
      <c r="G32" s="243"/>
      <c r="H32" s="235"/>
      <c r="I32" s="245"/>
      <c r="J32" s="245"/>
      <c r="K32" s="262"/>
    </row>
    <row r="33" spans="1:11" s="21" customFormat="1" ht="12" customHeight="1" x14ac:dyDescent="0.25">
      <c r="A33" s="242"/>
      <c r="B33" s="264" t="s">
        <v>24</v>
      </c>
      <c r="C33" s="265"/>
      <c r="D33" s="265"/>
      <c r="E33" s="266"/>
      <c r="F33" s="256"/>
      <c r="G33" s="243"/>
      <c r="H33" s="235"/>
      <c r="I33" s="245"/>
      <c r="J33" s="245"/>
      <c r="K33" s="262"/>
    </row>
    <row r="34" spans="1:11" s="21" customFormat="1" ht="12" customHeight="1" x14ac:dyDescent="0.25">
      <c r="A34" s="249"/>
      <c r="B34" s="267" t="s">
        <v>22</v>
      </c>
      <c r="C34" s="268"/>
      <c r="D34" s="268"/>
      <c r="E34" s="269"/>
      <c r="F34" s="257"/>
      <c r="G34" s="258"/>
      <c r="H34" s="236"/>
      <c r="I34" s="260"/>
      <c r="J34" s="260"/>
      <c r="K34" s="263"/>
    </row>
    <row r="35" spans="1:11" s="21" customFormat="1" ht="35.25" customHeight="1" x14ac:dyDescent="0.25">
      <c r="A35" s="11">
        <v>2</v>
      </c>
      <c r="B35" s="229" t="s">
        <v>21</v>
      </c>
      <c r="C35" s="230"/>
      <c r="D35" s="230"/>
      <c r="E35" s="231"/>
      <c r="F35" s="232"/>
      <c r="G35" s="233"/>
      <c r="H35" s="11">
        <v>3</v>
      </c>
      <c r="I35" s="48">
        <v>20</v>
      </c>
      <c r="J35" s="12">
        <f>I35*H35</f>
        <v>60</v>
      </c>
      <c r="K35" s="10"/>
    </row>
    <row r="36" spans="1:11" s="21" customFormat="1" x14ac:dyDescent="0.25">
      <c r="A36" s="240">
        <v>3</v>
      </c>
      <c r="B36" s="237" t="s">
        <v>27</v>
      </c>
      <c r="C36" s="238"/>
      <c r="D36" s="238"/>
      <c r="E36" s="239"/>
      <c r="F36" s="255"/>
      <c r="G36" s="241"/>
      <c r="H36" s="234">
        <v>1</v>
      </c>
      <c r="I36" s="259">
        <v>463</v>
      </c>
      <c r="J36" s="259">
        <f>I36*H36</f>
        <v>463</v>
      </c>
      <c r="K36" s="261" t="s">
        <v>37</v>
      </c>
    </row>
    <row r="37" spans="1:11" s="21" customFormat="1" ht="12" customHeight="1" x14ac:dyDescent="0.25">
      <c r="A37" s="242"/>
      <c r="B37" s="50" t="s">
        <v>31</v>
      </c>
      <c r="C37" s="13" t="s">
        <v>32</v>
      </c>
      <c r="D37" s="19" t="s">
        <v>50</v>
      </c>
      <c r="E37" s="51" t="s">
        <v>51</v>
      </c>
      <c r="F37" s="256"/>
      <c r="G37" s="243"/>
      <c r="H37" s="235"/>
      <c r="I37" s="245"/>
      <c r="J37" s="245"/>
      <c r="K37" s="262"/>
    </row>
    <row r="38" spans="1:11" s="21" customFormat="1" ht="12" customHeight="1" x14ac:dyDescent="0.25">
      <c r="A38" s="242"/>
      <c r="B38" s="264" t="s">
        <v>28</v>
      </c>
      <c r="C38" s="265"/>
      <c r="D38" s="265"/>
      <c r="E38" s="266"/>
      <c r="F38" s="256"/>
      <c r="G38" s="243"/>
      <c r="H38" s="235"/>
      <c r="I38" s="245"/>
      <c r="J38" s="245"/>
      <c r="K38" s="262"/>
    </row>
    <row r="39" spans="1:11" s="21" customFormat="1" ht="12" customHeight="1" x14ac:dyDescent="0.25">
      <c r="A39" s="242"/>
      <c r="B39" s="264" t="s">
        <v>29</v>
      </c>
      <c r="C39" s="265"/>
      <c r="D39" s="265"/>
      <c r="E39" s="266"/>
      <c r="F39" s="256"/>
      <c r="G39" s="243"/>
      <c r="H39" s="235"/>
      <c r="I39" s="245"/>
      <c r="J39" s="245"/>
      <c r="K39" s="262"/>
    </row>
    <row r="40" spans="1:11" s="21" customFormat="1" ht="12" customHeight="1" x14ac:dyDescent="0.25">
      <c r="A40" s="242"/>
      <c r="B40" s="264" t="s">
        <v>30</v>
      </c>
      <c r="C40" s="265"/>
      <c r="D40" s="265"/>
      <c r="E40" s="266"/>
      <c r="F40" s="256"/>
      <c r="G40" s="243"/>
      <c r="H40" s="235"/>
      <c r="I40" s="245"/>
      <c r="J40" s="245"/>
      <c r="K40" s="262"/>
    </row>
    <row r="41" spans="1:11" s="21" customFormat="1" ht="12" customHeight="1" x14ac:dyDescent="0.25">
      <c r="A41" s="249"/>
      <c r="B41" s="267" t="s">
        <v>44</v>
      </c>
      <c r="C41" s="268"/>
      <c r="D41" s="268"/>
      <c r="E41" s="269"/>
      <c r="F41" s="257"/>
      <c r="G41" s="258"/>
      <c r="H41" s="236"/>
      <c r="I41" s="260"/>
      <c r="J41" s="260"/>
      <c r="K41" s="263"/>
    </row>
    <row r="42" spans="1:11" s="21" customFormat="1" ht="15" customHeight="1" x14ac:dyDescent="0.25">
      <c r="A42" s="234">
        <v>4</v>
      </c>
      <c r="B42" s="237" t="s">
        <v>33</v>
      </c>
      <c r="C42" s="238"/>
      <c r="D42" s="238"/>
      <c r="E42" s="239"/>
      <c r="F42" s="240"/>
      <c r="G42" s="241"/>
      <c r="H42" s="234">
        <v>1</v>
      </c>
      <c r="I42" s="244">
        <v>92</v>
      </c>
      <c r="J42" s="259">
        <f>I42*H42</f>
        <v>92</v>
      </c>
      <c r="K42" s="261" t="s">
        <v>49</v>
      </c>
    </row>
    <row r="43" spans="1:11" s="21" customFormat="1" ht="12" customHeight="1" x14ac:dyDescent="0.25">
      <c r="A43" s="235"/>
      <c r="B43" s="285" t="s">
        <v>34</v>
      </c>
      <c r="C43" s="286"/>
      <c r="D43" s="286"/>
      <c r="E43" s="287"/>
      <c r="F43" s="242"/>
      <c r="G43" s="243"/>
      <c r="H43" s="235"/>
      <c r="I43" s="245"/>
      <c r="J43" s="245"/>
      <c r="K43" s="262"/>
    </row>
    <row r="44" spans="1:11" s="21" customFormat="1" ht="29.25" customHeight="1" x14ac:dyDescent="0.25">
      <c r="A44" s="236"/>
      <c r="B44" s="40" t="s">
        <v>48</v>
      </c>
      <c r="C44" s="41"/>
      <c r="D44" s="41"/>
      <c r="E44" s="42"/>
      <c r="F44" s="242"/>
      <c r="G44" s="243"/>
      <c r="H44" s="236"/>
      <c r="I44" s="245"/>
      <c r="J44" s="245"/>
      <c r="K44" s="262"/>
    </row>
    <row r="45" spans="1:11" s="21" customFormat="1" x14ac:dyDescent="0.25">
      <c r="A45" s="234">
        <v>5</v>
      </c>
      <c r="B45" s="237" t="s">
        <v>35</v>
      </c>
      <c r="C45" s="238"/>
      <c r="D45" s="238"/>
      <c r="E45" s="239"/>
      <c r="F45" s="240"/>
      <c r="G45" s="241"/>
      <c r="H45" s="234">
        <v>1</v>
      </c>
      <c r="I45" s="244">
        <v>147</v>
      </c>
      <c r="J45" s="259">
        <f>I45*H45</f>
        <v>147</v>
      </c>
      <c r="K45" s="261" t="s">
        <v>38</v>
      </c>
    </row>
    <row r="46" spans="1:11" s="21" customFormat="1" ht="12" customHeight="1" x14ac:dyDescent="0.25">
      <c r="A46" s="235"/>
      <c r="B46" s="288" t="s">
        <v>52</v>
      </c>
      <c r="C46" s="289"/>
      <c r="D46" s="289"/>
      <c r="E46" s="290"/>
      <c r="F46" s="242"/>
      <c r="G46" s="243"/>
      <c r="H46" s="235"/>
      <c r="I46" s="245"/>
      <c r="J46" s="245"/>
      <c r="K46" s="262"/>
    </row>
    <row r="47" spans="1:11" s="21" customFormat="1" ht="29.25" customHeight="1" x14ac:dyDescent="0.25">
      <c r="A47" s="236"/>
      <c r="B47" s="43" t="s">
        <v>50</v>
      </c>
      <c r="C47" s="41" t="s">
        <v>53</v>
      </c>
      <c r="D47" s="41"/>
      <c r="E47" s="42"/>
      <c r="F47" s="249"/>
      <c r="G47" s="258"/>
      <c r="H47" s="236"/>
      <c r="I47" s="260"/>
      <c r="J47" s="260"/>
      <c r="K47" s="263"/>
    </row>
    <row r="48" spans="1:11" s="21" customFormat="1" ht="42.75" customHeight="1" x14ac:dyDescent="0.25">
      <c r="A48" s="53">
        <v>6</v>
      </c>
      <c r="B48" s="229" t="s">
        <v>36</v>
      </c>
      <c r="C48" s="230"/>
      <c r="D48" s="230"/>
      <c r="E48" s="231"/>
      <c r="F48" s="246"/>
      <c r="G48" s="247"/>
      <c r="H48" s="53">
        <v>2</v>
      </c>
      <c r="I48" s="52">
        <v>45</v>
      </c>
      <c r="J48" s="52">
        <f>I48*H48</f>
        <v>90</v>
      </c>
      <c r="K48" s="54" t="s">
        <v>38</v>
      </c>
    </row>
    <row r="49" spans="1:11" s="21" customFormat="1" x14ac:dyDescent="0.25">
      <c r="A49" s="1"/>
      <c r="B49" s="47"/>
      <c r="C49" s="47"/>
      <c r="D49" s="47"/>
      <c r="E49" s="47"/>
      <c r="F49" s="47"/>
      <c r="G49" s="47"/>
      <c r="H49" s="47"/>
      <c r="I49" s="47"/>
      <c r="J49" s="47"/>
      <c r="K49" s="47"/>
    </row>
    <row r="50" spans="1:11" s="21" customFormat="1" x14ac:dyDescent="0.25">
      <c r="A50" s="5"/>
      <c r="B50" s="35"/>
      <c r="C50" s="35"/>
      <c r="D50" s="35"/>
      <c r="E50" s="35"/>
      <c r="F50" s="35"/>
      <c r="G50" s="35"/>
      <c r="H50" s="15" t="s">
        <v>17</v>
      </c>
      <c r="I50" s="227">
        <f>SUM(J29:J48)</f>
        <v>1461</v>
      </c>
      <c r="J50" s="227"/>
      <c r="K50" s="37" t="s">
        <v>19</v>
      </c>
    </row>
    <row r="51" spans="1:11" s="21" customFormat="1" ht="12" customHeight="1" x14ac:dyDescent="0.25">
      <c r="A51" s="6"/>
      <c r="B51" s="7"/>
      <c r="C51" s="7"/>
      <c r="D51" s="7"/>
      <c r="E51" s="7"/>
      <c r="F51" s="7"/>
      <c r="G51" s="7"/>
      <c r="H51" s="16" t="s">
        <v>16</v>
      </c>
      <c r="I51" s="228">
        <f>I50*0.2</f>
        <v>292.2</v>
      </c>
      <c r="J51" s="228"/>
      <c r="K51" s="38" t="s">
        <v>19</v>
      </c>
    </row>
    <row r="52" spans="1:11" s="21" customFormat="1" ht="12" customHeight="1" x14ac:dyDescent="0.25">
      <c r="A52" s="8"/>
      <c r="B52" s="9"/>
      <c r="C52" s="9"/>
      <c r="D52" s="9"/>
      <c r="E52" s="9"/>
      <c r="F52" s="9"/>
      <c r="G52" s="9"/>
      <c r="H52" s="17" t="s">
        <v>18</v>
      </c>
      <c r="I52" s="291">
        <f>I50+I51</f>
        <v>1753.2</v>
      </c>
      <c r="J52" s="291"/>
      <c r="K52" s="39" t="s">
        <v>19</v>
      </c>
    </row>
    <row r="53" spans="1:11" ht="13.5" customHeight="1" x14ac:dyDescent="0.25">
      <c r="B53" s="34"/>
      <c r="C53" s="34"/>
      <c r="D53" s="34"/>
      <c r="E53" s="34"/>
      <c r="F53" s="34"/>
      <c r="G53" s="34"/>
      <c r="H53" s="34"/>
      <c r="I53" s="34"/>
      <c r="J53" s="34"/>
      <c r="K53" s="34"/>
    </row>
    <row r="54" spans="1:11" ht="18.75" x14ac:dyDescent="0.25">
      <c r="A54" s="374" t="s">
        <v>88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6"/>
    </row>
    <row r="55" spans="1:11" x14ac:dyDescent="0.25">
      <c r="A55" s="377" t="s">
        <v>89</v>
      </c>
      <c r="B55" s="378"/>
      <c r="C55" s="378"/>
      <c r="D55" s="378"/>
      <c r="E55" s="378"/>
      <c r="F55" s="378"/>
      <c r="G55" s="378"/>
      <c r="H55" s="378"/>
      <c r="I55" s="378"/>
      <c r="J55" s="378"/>
      <c r="K55" s="379"/>
    </row>
    <row r="56" spans="1:11" x14ac:dyDescent="0.25">
      <c r="A56" s="175"/>
      <c r="B56" s="223"/>
      <c r="C56" s="223"/>
      <c r="D56" s="223"/>
      <c r="E56" s="223"/>
      <c r="F56" s="223"/>
      <c r="G56" s="223"/>
      <c r="H56" s="223"/>
      <c r="I56" s="223"/>
      <c r="J56" s="223"/>
      <c r="K56" s="223"/>
    </row>
    <row r="57" spans="1:11" x14ac:dyDescent="0.25">
      <c r="A57" s="104" t="s">
        <v>0</v>
      </c>
      <c r="B57" s="380" t="s">
        <v>20</v>
      </c>
      <c r="C57" s="381"/>
      <c r="D57" s="381"/>
      <c r="E57" s="382"/>
      <c r="F57" s="380" t="s">
        <v>13</v>
      </c>
      <c r="G57" s="382"/>
      <c r="H57" s="104" t="s">
        <v>11</v>
      </c>
      <c r="I57" s="105" t="s">
        <v>14</v>
      </c>
      <c r="J57" s="104" t="s">
        <v>15</v>
      </c>
      <c r="K57" s="106" t="s">
        <v>12</v>
      </c>
    </row>
    <row r="58" spans="1:11" x14ac:dyDescent="0.25">
      <c r="A58" s="383" t="s">
        <v>90</v>
      </c>
      <c r="B58" s="383"/>
      <c r="C58" s="383"/>
      <c r="D58" s="383"/>
      <c r="E58" s="383"/>
      <c r="F58" s="383"/>
      <c r="G58" s="383"/>
      <c r="H58" s="383"/>
      <c r="I58" s="383"/>
      <c r="J58" s="383"/>
      <c r="K58" s="383"/>
    </row>
    <row r="59" spans="1:11" x14ac:dyDescent="0.25">
      <c r="A59" s="306">
        <v>1</v>
      </c>
      <c r="B59" s="309" t="s">
        <v>91</v>
      </c>
      <c r="C59" s="310"/>
      <c r="D59" s="310"/>
      <c r="E59" s="311"/>
      <c r="F59" s="312"/>
      <c r="G59" s="313"/>
      <c r="H59" s="318">
        <v>1</v>
      </c>
      <c r="I59" s="321">
        <v>117</v>
      </c>
      <c r="J59" s="324">
        <f>I59*H59</f>
        <v>117</v>
      </c>
      <c r="K59" s="327" t="s">
        <v>92</v>
      </c>
    </row>
    <row r="60" spans="1:11" x14ac:dyDescent="0.25">
      <c r="A60" s="307"/>
      <c r="B60" s="330" t="s">
        <v>93</v>
      </c>
      <c r="C60" s="331"/>
      <c r="D60" s="331"/>
      <c r="E60" s="332"/>
      <c r="F60" s="314"/>
      <c r="G60" s="315"/>
      <c r="H60" s="319"/>
      <c r="I60" s="322"/>
      <c r="J60" s="325"/>
      <c r="K60" s="328"/>
    </row>
    <row r="61" spans="1:11" ht="16.5" customHeight="1" x14ac:dyDescent="0.25">
      <c r="A61" s="308"/>
      <c r="B61" s="303" t="s">
        <v>94</v>
      </c>
      <c r="C61" s="304"/>
      <c r="D61" s="304"/>
      <c r="E61" s="305"/>
      <c r="F61" s="316"/>
      <c r="G61" s="317"/>
      <c r="H61" s="320"/>
      <c r="I61" s="323"/>
      <c r="J61" s="326"/>
      <c r="K61" s="329"/>
    </row>
    <row r="62" spans="1:11" ht="16.5" customHeight="1" x14ac:dyDescent="0.25">
      <c r="A62" s="318">
        <v>2</v>
      </c>
      <c r="B62" s="309" t="s">
        <v>95</v>
      </c>
      <c r="C62" s="310"/>
      <c r="D62" s="310"/>
      <c r="E62" s="311"/>
      <c r="F62" s="306"/>
      <c r="G62" s="313"/>
      <c r="H62" s="318">
        <v>1</v>
      </c>
      <c r="I62" s="321">
        <v>140</v>
      </c>
      <c r="J62" s="324">
        <f>I62*H62</f>
        <v>140</v>
      </c>
      <c r="K62" s="368" t="s">
        <v>96</v>
      </c>
    </row>
    <row r="63" spans="1:11" ht="14.25" customHeight="1" x14ac:dyDescent="0.25">
      <c r="A63" s="319"/>
      <c r="B63" s="330" t="s">
        <v>97</v>
      </c>
      <c r="C63" s="331"/>
      <c r="D63" s="331"/>
      <c r="E63" s="332"/>
      <c r="F63" s="307"/>
      <c r="G63" s="315"/>
      <c r="H63" s="319"/>
      <c r="I63" s="322"/>
      <c r="J63" s="325"/>
      <c r="K63" s="369"/>
    </row>
    <row r="64" spans="1:11" ht="45" customHeight="1" x14ac:dyDescent="0.25">
      <c r="A64" s="320"/>
      <c r="B64" s="303" t="s">
        <v>94</v>
      </c>
      <c r="C64" s="304"/>
      <c r="D64" s="304"/>
      <c r="E64" s="305"/>
      <c r="F64" s="308"/>
      <c r="G64" s="317"/>
      <c r="H64" s="320"/>
      <c r="I64" s="323"/>
      <c r="J64" s="326"/>
      <c r="K64" s="370"/>
    </row>
    <row r="65" spans="1:12" x14ac:dyDescent="0.25">
      <c r="A65" s="306">
        <v>3</v>
      </c>
      <c r="B65" s="309" t="s">
        <v>98</v>
      </c>
      <c r="C65" s="310"/>
      <c r="D65" s="310"/>
      <c r="E65" s="311"/>
      <c r="F65" s="312"/>
      <c r="G65" s="313"/>
      <c r="H65" s="318">
        <v>2</v>
      </c>
      <c r="I65" s="321">
        <v>13</v>
      </c>
      <c r="J65" s="324">
        <f>I65*H65</f>
        <v>26</v>
      </c>
      <c r="K65" s="327" t="s">
        <v>92</v>
      </c>
    </row>
    <row r="66" spans="1:12" ht="11.25" customHeight="1" x14ac:dyDescent="0.25">
      <c r="A66" s="307"/>
      <c r="B66" s="330" t="s">
        <v>99</v>
      </c>
      <c r="C66" s="331"/>
      <c r="D66" s="331"/>
      <c r="E66" s="332"/>
      <c r="F66" s="314"/>
      <c r="G66" s="315"/>
      <c r="H66" s="319"/>
      <c r="I66" s="322"/>
      <c r="J66" s="325"/>
      <c r="K66" s="328"/>
    </row>
    <row r="67" spans="1:12" ht="15" customHeight="1" x14ac:dyDescent="0.25">
      <c r="A67" s="308"/>
      <c r="B67" s="303" t="s">
        <v>94</v>
      </c>
      <c r="C67" s="304"/>
      <c r="D67" s="304"/>
      <c r="E67" s="305"/>
      <c r="F67" s="316"/>
      <c r="G67" s="317"/>
      <c r="H67" s="320"/>
      <c r="I67" s="323"/>
      <c r="J67" s="326"/>
      <c r="K67" s="329"/>
    </row>
    <row r="68" spans="1:12" ht="14.25" customHeight="1" x14ac:dyDescent="0.25">
      <c r="A68" s="306">
        <v>4</v>
      </c>
      <c r="B68" s="309" t="s">
        <v>100</v>
      </c>
      <c r="C68" s="310"/>
      <c r="D68" s="310"/>
      <c r="E68" s="311"/>
      <c r="F68" s="312"/>
      <c r="G68" s="313"/>
      <c r="H68" s="318">
        <v>1</v>
      </c>
      <c r="I68" s="321">
        <v>55</v>
      </c>
      <c r="J68" s="324">
        <f>I68*H68</f>
        <v>55</v>
      </c>
      <c r="K68" s="327" t="s">
        <v>92</v>
      </c>
    </row>
    <row r="69" spans="1:12" ht="13.5" customHeight="1" x14ac:dyDescent="0.25">
      <c r="A69" s="307"/>
      <c r="B69" s="330" t="s">
        <v>101</v>
      </c>
      <c r="C69" s="331"/>
      <c r="D69" s="331"/>
      <c r="E69" s="332"/>
      <c r="F69" s="314"/>
      <c r="G69" s="315"/>
      <c r="H69" s="319"/>
      <c r="I69" s="322"/>
      <c r="J69" s="325"/>
      <c r="K69" s="328"/>
    </row>
    <row r="70" spans="1:12" ht="10.5" customHeight="1" x14ac:dyDescent="0.25">
      <c r="A70" s="308"/>
      <c r="B70" s="303" t="s">
        <v>94</v>
      </c>
      <c r="C70" s="304"/>
      <c r="D70" s="304"/>
      <c r="E70" s="305"/>
      <c r="F70" s="316"/>
      <c r="G70" s="317"/>
      <c r="H70" s="320"/>
      <c r="I70" s="323"/>
      <c r="J70" s="326"/>
      <c r="K70" s="329"/>
    </row>
    <row r="71" spans="1:12" ht="29.25" customHeight="1" x14ac:dyDescent="0.25">
      <c r="A71" s="165" t="s">
        <v>102</v>
      </c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8"/>
    </row>
    <row r="72" spans="1:12" x14ac:dyDescent="0.25">
      <c r="A72" s="318">
        <v>5</v>
      </c>
      <c r="B72" s="309" t="s">
        <v>102</v>
      </c>
      <c r="C72" s="310"/>
      <c r="D72" s="310"/>
      <c r="E72" s="311"/>
      <c r="F72" s="306"/>
      <c r="G72" s="313"/>
      <c r="H72" s="318">
        <v>1</v>
      </c>
      <c r="I72" s="324">
        <v>280</v>
      </c>
      <c r="J72" s="324">
        <f>I72*H72</f>
        <v>280</v>
      </c>
      <c r="K72" s="368" t="s">
        <v>103</v>
      </c>
    </row>
    <row r="73" spans="1:12" x14ac:dyDescent="0.25">
      <c r="A73" s="319"/>
      <c r="B73" s="330" t="s">
        <v>104</v>
      </c>
      <c r="C73" s="331"/>
      <c r="D73" s="331"/>
      <c r="E73" s="332"/>
      <c r="F73" s="307"/>
      <c r="G73" s="315"/>
      <c r="H73" s="319"/>
      <c r="I73" s="325"/>
      <c r="J73" s="325"/>
      <c r="K73" s="369"/>
    </row>
    <row r="74" spans="1:12" ht="37.5" customHeight="1" x14ac:dyDescent="0.25">
      <c r="A74" s="319"/>
      <c r="B74" s="330" t="s">
        <v>105</v>
      </c>
      <c r="C74" s="331"/>
      <c r="D74" s="331"/>
      <c r="E74" s="332"/>
      <c r="F74" s="307"/>
      <c r="G74" s="315"/>
      <c r="H74" s="319"/>
      <c r="I74" s="325"/>
      <c r="J74" s="325"/>
      <c r="K74" s="369"/>
    </row>
    <row r="75" spans="1:12" ht="13.5" hidden="1" customHeight="1" x14ac:dyDescent="0.25">
      <c r="A75" s="320"/>
      <c r="B75" s="303"/>
      <c r="C75" s="304"/>
      <c r="D75" s="304"/>
      <c r="E75" s="305"/>
      <c r="F75" s="308"/>
      <c r="G75" s="317"/>
      <c r="H75" s="320"/>
      <c r="I75" s="326"/>
      <c r="J75" s="326"/>
      <c r="K75" s="370"/>
    </row>
    <row r="76" spans="1:12" ht="13.5" customHeight="1" x14ac:dyDescent="0.25">
      <c r="A76" s="384" t="s">
        <v>106</v>
      </c>
      <c r="B76" s="385"/>
      <c r="C76" s="385"/>
      <c r="D76" s="385"/>
      <c r="E76" s="385"/>
      <c r="F76" s="385"/>
      <c r="G76" s="385"/>
      <c r="H76" s="385"/>
      <c r="I76" s="385"/>
      <c r="J76" s="385"/>
      <c r="K76" s="385"/>
    </row>
    <row r="77" spans="1:12" ht="15" customHeight="1" x14ac:dyDescent="0.25">
      <c r="A77" s="386">
        <v>6</v>
      </c>
      <c r="B77" s="388" t="s">
        <v>107</v>
      </c>
      <c r="C77" s="389"/>
      <c r="D77" s="389"/>
      <c r="E77" s="390"/>
      <c r="F77" s="391"/>
      <c r="G77" s="392"/>
      <c r="H77" s="395" t="s">
        <v>108</v>
      </c>
      <c r="I77" s="397">
        <v>500</v>
      </c>
      <c r="J77" s="397">
        <f>I77</f>
        <v>500</v>
      </c>
      <c r="K77" s="399" t="s">
        <v>96</v>
      </c>
    </row>
    <row r="78" spans="1:12" ht="42" customHeight="1" x14ac:dyDescent="0.25">
      <c r="A78" s="387"/>
      <c r="B78" s="401" t="s">
        <v>109</v>
      </c>
      <c r="C78" s="402"/>
      <c r="D78" s="402"/>
      <c r="E78" s="403"/>
      <c r="F78" s="393"/>
      <c r="G78" s="394"/>
      <c r="H78" s="396"/>
      <c r="I78" s="398"/>
      <c r="J78" s="398"/>
      <c r="K78" s="400"/>
    </row>
    <row r="79" spans="1:12" ht="57.75" customHeight="1" x14ac:dyDescent="0.25">
      <c r="A79" s="107">
        <v>7</v>
      </c>
      <c r="B79" s="388" t="s">
        <v>110</v>
      </c>
      <c r="C79" s="389"/>
      <c r="D79" s="389"/>
      <c r="E79" s="390"/>
      <c r="F79" s="404"/>
      <c r="G79" s="405"/>
      <c r="H79" s="108">
        <f>ROUND(I77/250,0)</f>
        <v>2</v>
      </c>
      <c r="I79" s="109">
        <v>42</v>
      </c>
      <c r="J79" s="109">
        <f>I79*H79</f>
        <v>84</v>
      </c>
      <c r="K79" s="110" t="s">
        <v>111</v>
      </c>
    </row>
    <row r="80" spans="1:12" x14ac:dyDescent="0.25">
      <c r="A80" s="386">
        <v>8</v>
      </c>
      <c r="B80" s="388" t="s">
        <v>112</v>
      </c>
      <c r="C80" s="389"/>
      <c r="D80" s="389"/>
      <c r="E80" s="390"/>
      <c r="F80" s="391"/>
      <c r="G80" s="392"/>
      <c r="H80" s="395" t="s">
        <v>108</v>
      </c>
      <c r="I80" s="397">
        <v>500</v>
      </c>
      <c r="J80" s="397">
        <f>I80</f>
        <v>500</v>
      </c>
      <c r="K80" s="399" t="s">
        <v>38</v>
      </c>
    </row>
    <row r="81" spans="1:24" ht="60" customHeight="1" x14ac:dyDescent="0.25">
      <c r="A81" s="387"/>
      <c r="B81" s="401" t="s">
        <v>113</v>
      </c>
      <c r="C81" s="402"/>
      <c r="D81" s="402"/>
      <c r="E81" s="403"/>
      <c r="F81" s="393"/>
      <c r="G81" s="394"/>
      <c r="H81" s="396"/>
      <c r="I81" s="398"/>
      <c r="J81" s="398"/>
      <c r="K81" s="400"/>
    </row>
    <row r="82" spans="1:24" ht="15" customHeight="1" x14ac:dyDescent="0.25">
      <c r="A82" s="175"/>
      <c r="B82" s="223"/>
      <c r="C82" s="223"/>
      <c r="D82" s="223"/>
      <c r="E82" s="223"/>
      <c r="F82" s="223"/>
      <c r="G82" s="223"/>
      <c r="H82" s="223"/>
      <c r="I82" s="223"/>
      <c r="J82" s="223"/>
      <c r="K82" s="223"/>
    </row>
    <row r="83" spans="1:24" x14ac:dyDescent="0.25">
      <c r="A83" s="111"/>
      <c r="B83" s="112"/>
      <c r="C83" s="112"/>
      <c r="D83" s="112"/>
      <c r="E83" s="112"/>
      <c r="F83" s="112"/>
      <c r="G83" s="112"/>
      <c r="H83" s="113" t="s">
        <v>17</v>
      </c>
      <c r="I83" s="406">
        <f>SUM(J59:J70,J72,J77:J81)</f>
        <v>1702</v>
      </c>
      <c r="J83" s="406"/>
      <c r="K83" s="114" t="s">
        <v>19</v>
      </c>
    </row>
    <row r="84" spans="1:24" x14ac:dyDescent="0.25">
      <c r="A84" s="115"/>
      <c r="B84" s="116"/>
      <c r="C84" s="116"/>
      <c r="D84" s="116"/>
      <c r="E84" s="116"/>
      <c r="F84" s="116"/>
      <c r="G84" s="116"/>
      <c r="H84" s="117" t="s">
        <v>16</v>
      </c>
      <c r="I84" s="407">
        <f>I83*0.2</f>
        <v>340.40000000000003</v>
      </c>
      <c r="J84" s="407"/>
      <c r="K84" s="118" t="s">
        <v>19</v>
      </c>
      <c r="O84" s="20"/>
      <c r="P84" s="20"/>
      <c r="Q84" s="20"/>
      <c r="R84" s="20"/>
      <c r="S84" s="20"/>
      <c r="T84" s="20"/>
      <c r="U84" s="20"/>
      <c r="V84" s="20"/>
      <c r="W84" s="20"/>
      <c r="X84" s="20"/>
    </row>
    <row r="85" spans="1:24" x14ac:dyDescent="0.25">
      <c r="A85" s="119"/>
      <c r="B85" s="120"/>
      <c r="C85" s="120"/>
      <c r="D85" s="120"/>
      <c r="E85" s="120"/>
      <c r="F85" s="120"/>
      <c r="G85" s="120"/>
      <c r="H85" s="121" t="s">
        <v>18</v>
      </c>
      <c r="I85" s="408">
        <f>I83+I84</f>
        <v>2042.4</v>
      </c>
      <c r="J85" s="408"/>
      <c r="K85" s="122" t="s">
        <v>19</v>
      </c>
    </row>
    <row r="86" spans="1:24" x14ac:dyDescent="0.25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1:24" ht="18.75" x14ac:dyDescent="0.25">
      <c r="A87" s="409" t="s">
        <v>114</v>
      </c>
      <c r="B87" s="410"/>
      <c r="C87" s="410"/>
      <c r="D87" s="410"/>
      <c r="E87" s="410"/>
      <c r="F87" s="410"/>
      <c r="G87" s="410"/>
      <c r="H87" s="410"/>
      <c r="I87" s="410"/>
      <c r="J87" s="410"/>
      <c r="K87" s="411"/>
    </row>
    <row r="88" spans="1:24" x14ac:dyDescent="0.25">
      <c r="A88" s="412" t="s">
        <v>115</v>
      </c>
      <c r="B88" s="413"/>
      <c r="C88" s="413"/>
      <c r="D88" s="413"/>
      <c r="E88" s="413"/>
      <c r="F88" s="413"/>
      <c r="G88" s="413"/>
      <c r="H88" s="413"/>
      <c r="I88" s="413"/>
      <c r="J88" s="413"/>
      <c r="K88" s="414"/>
    </row>
    <row r="89" spans="1:24" x14ac:dyDescent="0.25">
      <c r="A89" s="175"/>
      <c r="B89" s="223"/>
      <c r="C89" s="223"/>
      <c r="D89" s="223"/>
      <c r="E89" s="223"/>
      <c r="F89" s="223"/>
      <c r="G89" s="223"/>
      <c r="H89" s="223"/>
      <c r="I89" s="223"/>
      <c r="J89" s="223"/>
      <c r="K89" s="223"/>
    </row>
    <row r="90" spans="1:24" x14ac:dyDescent="0.25">
      <c r="A90" s="123" t="s">
        <v>0</v>
      </c>
      <c r="B90" s="415" t="s">
        <v>20</v>
      </c>
      <c r="C90" s="416"/>
      <c r="D90" s="416"/>
      <c r="E90" s="417"/>
      <c r="F90" s="415" t="s">
        <v>13</v>
      </c>
      <c r="G90" s="417"/>
      <c r="H90" s="123" t="s">
        <v>11</v>
      </c>
      <c r="I90" s="124" t="s">
        <v>14</v>
      </c>
      <c r="J90" s="123" t="s">
        <v>15</v>
      </c>
      <c r="K90" s="125" t="s">
        <v>12</v>
      </c>
    </row>
    <row r="91" spans="1:24" x14ac:dyDescent="0.25">
      <c r="A91" s="175" t="s">
        <v>116</v>
      </c>
      <c r="B91" s="418"/>
      <c r="C91" s="418"/>
      <c r="D91" s="418"/>
      <c r="E91" s="418"/>
      <c r="F91" s="223"/>
      <c r="G91" s="223"/>
      <c r="H91" s="223"/>
      <c r="I91" s="223"/>
      <c r="J91" s="223"/>
      <c r="K91" s="223"/>
    </row>
    <row r="92" spans="1:24" x14ac:dyDescent="0.25">
      <c r="A92" s="419">
        <v>1</v>
      </c>
      <c r="B92" s="237" t="s">
        <v>117</v>
      </c>
      <c r="C92" s="238"/>
      <c r="D92" s="238"/>
      <c r="E92" s="239"/>
      <c r="F92" s="419"/>
      <c r="G92" s="419"/>
      <c r="H92" s="420">
        <v>1</v>
      </c>
      <c r="I92" s="421">
        <v>130</v>
      </c>
      <c r="J92" s="421">
        <f>I92*H92</f>
        <v>130</v>
      </c>
      <c r="K92" s="261" t="s">
        <v>118</v>
      </c>
    </row>
    <row r="93" spans="1:24" ht="15" customHeight="1" x14ac:dyDescent="0.25">
      <c r="A93" s="419"/>
      <c r="B93" s="422" t="s">
        <v>119</v>
      </c>
      <c r="C93" s="423"/>
      <c r="D93" s="423"/>
      <c r="E93" s="424"/>
      <c r="F93" s="419"/>
      <c r="G93" s="419"/>
      <c r="H93" s="420"/>
      <c r="I93" s="421"/>
      <c r="J93" s="421"/>
      <c r="K93" s="262"/>
    </row>
    <row r="94" spans="1:24" ht="15" customHeight="1" x14ac:dyDescent="0.25">
      <c r="A94" s="419"/>
      <c r="B94" s="422" t="s">
        <v>120</v>
      </c>
      <c r="C94" s="423"/>
      <c r="D94" s="423"/>
      <c r="E94" s="424"/>
      <c r="F94" s="419"/>
      <c r="G94" s="419"/>
      <c r="H94" s="420"/>
      <c r="I94" s="421"/>
      <c r="J94" s="421"/>
      <c r="K94" s="262"/>
    </row>
    <row r="95" spans="1:24" x14ac:dyDescent="0.25">
      <c r="A95" s="419"/>
      <c r="B95" s="425" t="s">
        <v>121</v>
      </c>
      <c r="C95" s="426"/>
      <c r="D95" s="426"/>
      <c r="E95" s="427"/>
      <c r="F95" s="419"/>
      <c r="G95" s="419"/>
      <c r="H95" s="420"/>
      <c r="I95" s="421"/>
      <c r="J95" s="421"/>
      <c r="K95" s="263"/>
    </row>
    <row r="96" spans="1:24" x14ac:dyDescent="0.25">
      <c r="A96" s="383"/>
      <c r="B96" s="418"/>
      <c r="C96" s="418"/>
      <c r="D96" s="418"/>
      <c r="E96" s="418"/>
      <c r="F96" s="418"/>
      <c r="G96" s="418"/>
      <c r="H96" s="418"/>
      <c r="I96" s="418"/>
      <c r="J96" s="418"/>
      <c r="K96" s="418"/>
    </row>
    <row r="97" spans="1:11" x14ac:dyDescent="0.25">
      <c r="A97" s="126"/>
      <c r="B97" s="124"/>
      <c r="C97" s="124"/>
      <c r="D97" s="124"/>
      <c r="E97" s="124"/>
      <c r="F97" s="124"/>
      <c r="G97" s="124"/>
      <c r="H97" s="127" t="s">
        <v>17</v>
      </c>
      <c r="I97" s="428">
        <f>SUM(J92)</f>
        <v>130</v>
      </c>
      <c r="J97" s="429"/>
      <c r="K97" s="128" t="s">
        <v>19</v>
      </c>
    </row>
    <row r="98" spans="1:11" x14ac:dyDescent="0.25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1:11" x14ac:dyDescent="0.25">
      <c r="A99" s="430" t="s">
        <v>54</v>
      </c>
      <c r="B99" s="271"/>
      <c r="C99" s="271"/>
      <c r="D99" s="271"/>
      <c r="E99" s="271"/>
      <c r="F99" s="271"/>
      <c r="G99" s="271"/>
      <c r="H99" s="271"/>
      <c r="I99" s="271"/>
      <c r="J99" s="271"/>
      <c r="K99" s="271"/>
    </row>
    <row r="100" spans="1:11" ht="15.75" x14ac:dyDescent="0.25">
      <c r="A100" s="431" t="s">
        <v>41</v>
      </c>
      <c r="B100" s="432"/>
      <c r="C100" s="432"/>
      <c r="D100" s="432"/>
      <c r="E100" s="432"/>
      <c r="F100" s="432"/>
      <c r="G100" s="432"/>
      <c r="H100" s="432"/>
      <c r="I100" s="432"/>
      <c r="J100" s="432"/>
      <c r="K100" s="433"/>
    </row>
    <row r="101" spans="1:11" ht="15" customHeight="1" x14ac:dyDescent="0.25">
      <c r="A101" s="129"/>
      <c r="B101" s="130"/>
      <c r="C101" s="130"/>
      <c r="D101" s="130"/>
      <c r="E101" s="130"/>
      <c r="F101" s="130"/>
      <c r="G101" s="130"/>
      <c r="H101" s="131" t="s">
        <v>17</v>
      </c>
      <c r="I101" s="434">
        <f>I50+I83+I97</f>
        <v>3293</v>
      </c>
      <c r="J101" s="434"/>
      <c r="K101" s="132" t="s">
        <v>19</v>
      </c>
    </row>
    <row r="102" spans="1:11" x14ac:dyDescent="0.25">
      <c r="A102" s="133"/>
      <c r="B102" s="134"/>
      <c r="C102" s="134"/>
      <c r="D102" s="134"/>
      <c r="E102" s="134"/>
      <c r="F102" s="134"/>
      <c r="G102" s="134"/>
      <c r="H102" s="135" t="s">
        <v>16</v>
      </c>
      <c r="I102" s="435">
        <f>I51+I84</f>
        <v>632.6</v>
      </c>
      <c r="J102" s="435"/>
      <c r="K102" s="136" t="s">
        <v>19</v>
      </c>
    </row>
    <row r="103" spans="1:11" x14ac:dyDescent="0.25">
      <c r="A103" s="133"/>
      <c r="B103" s="134"/>
      <c r="C103" s="134"/>
      <c r="D103" s="134"/>
      <c r="E103" s="134"/>
      <c r="F103" s="134"/>
      <c r="G103" s="134"/>
      <c r="H103" s="436" t="s">
        <v>76</v>
      </c>
      <c r="I103" s="438">
        <f>SUM(I101:J102)</f>
        <v>3925.6</v>
      </c>
      <c r="J103" s="438"/>
      <c r="K103" s="440" t="s">
        <v>19</v>
      </c>
    </row>
    <row r="104" spans="1:11" ht="15" customHeight="1" x14ac:dyDescent="0.25">
      <c r="A104" s="137"/>
      <c r="B104" s="138"/>
      <c r="C104" s="138"/>
      <c r="D104" s="138"/>
      <c r="E104" s="138"/>
      <c r="F104" s="138"/>
      <c r="G104" s="138"/>
      <c r="H104" s="437"/>
      <c r="I104" s="439"/>
      <c r="J104" s="439"/>
      <c r="K104" s="441"/>
    </row>
    <row r="106" spans="1:11" hidden="1" x14ac:dyDescent="0.25"/>
    <row r="107" spans="1:11" ht="24.75" hidden="1" customHeight="1" x14ac:dyDescent="0.25"/>
    <row r="108" spans="1:11" ht="13.5" hidden="1" customHeight="1" x14ac:dyDescent="0.25"/>
    <row r="109" spans="1:11" ht="15.75" hidden="1" customHeight="1" x14ac:dyDescent="0.25"/>
    <row r="110" spans="1:11" ht="18.75" hidden="1" customHeight="1" x14ac:dyDescent="0.25"/>
    <row r="111" spans="1:11" ht="21.75" hidden="1" customHeight="1" x14ac:dyDescent="0.25"/>
    <row r="112" spans="1:11" hidden="1" x14ac:dyDescent="0.25"/>
    <row r="113" spans="1:11" ht="0.75" customHeight="1" x14ac:dyDescent="0.25"/>
    <row r="114" spans="1:11" ht="18.75" x14ac:dyDescent="0.25">
      <c r="A114" s="371" t="s">
        <v>122</v>
      </c>
      <c r="B114" s="372"/>
      <c r="C114" s="372"/>
      <c r="D114" s="372"/>
      <c r="E114" s="372"/>
      <c r="F114" s="372"/>
      <c r="G114" s="372"/>
      <c r="H114" s="372"/>
      <c r="I114" s="372"/>
      <c r="J114" s="372"/>
      <c r="K114" s="373"/>
    </row>
    <row r="115" spans="1:11" ht="15.75" x14ac:dyDescent="0.25">
      <c r="A115" s="336" t="s">
        <v>83</v>
      </c>
      <c r="B115" s="337"/>
      <c r="C115" s="337"/>
      <c r="D115" s="337"/>
      <c r="E115" s="337"/>
      <c r="F115" s="337"/>
      <c r="G115" s="337"/>
      <c r="H115" s="337"/>
      <c r="I115" s="337"/>
      <c r="J115" s="337"/>
      <c r="K115" s="338"/>
    </row>
    <row r="116" spans="1:11" x14ac:dyDescent="0.25">
      <c r="A116" s="57"/>
      <c r="B116" s="1"/>
      <c r="C116" s="1"/>
      <c r="D116" s="1"/>
      <c r="E116" s="96"/>
      <c r="F116" s="1"/>
      <c r="G116" s="1"/>
      <c r="H116" s="1"/>
      <c r="I116" s="1"/>
      <c r="J116" s="1"/>
      <c r="K116" s="1"/>
    </row>
    <row r="117" spans="1:11" x14ac:dyDescent="0.25">
      <c r="A117" s="58" t="s">
        <v>0</v>
      </c>
      <c r="B117" s="295" t="s">
        <v>63</v>
      </c>
      <c r="C117" s="296"/>
      <c r="D117" s="296"/>
      <c r="E117" s="297"/>
      <c r="F117" s="301" t="s">
        <v>64</v>
      </c>
      <c r="G117" s="302"/>
      <c r="H117" s="78" t="s">
        <v>65</v>
      </c>
      <c r="I117" s="93" t="s">
        <v>14</v>
      </c>
      <c r="J117" s="59" t="s">
        <v>15</v>
      </c>
      <c r="K117" s="94" t="s">
        <v>12</v>
      </c>
    </row>
    <row r="118" spans="1:11" x14ac:dyDescent="0.25">
      <c r="A118" s="165"/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</row>
    <row r="119" spans="1:11" x14ac:dyDescent="0.25">
      <c r="A119" s="344">
        <v>1</v>
      </c>
      <c r="B119" s="347" t="s">
        <v>66</v>
      </c>
      <c r="C119" s="293"/>
      <c r="D119" s="293"/>
      <c r="E119" s="294"/>
      <c r="F119" s="354" t="s">
        <v>86</v>
      </c>
      <c r="G119" s="355"/>
      <c r="H119" s="360">
        <v>40</v>
      </c>
      <c r="I119" s="360">
        <v>39</v>
      </c>
      <c r="J119" s="360">
        <v>1560</v>
      </c>
      <c r="K119" s="339" t="s">
        <v>82</v>
      </c>
    </row>
    <row r="120" spans="1:11" ht="6.75" customHeight="1" x14ac:dyDescent="0.25">
      <c r="A120" s="345"/>
      <c r="B120" s="348"/>
      <c r="C120" s="349"/>
      <c r="D120" s="349"/>
      <c r="E120" s="350"/>
      <c r="F120" s="356"/>
      <c r="G120" s="357"/>
      <c r="H120" s="361"/>
      <c r="I120" s="361"/>
      <c r="J120" s="361"/>
      <c r="K120" s="340"/>
    </row>
    <row r="121" spans="1:11" hidden="1" x14ac:dyDescent="0.25">
      <c r="A121" s="345"/>
      <c r="B121" s="348"/>
      <c r="C121" s="349"/>
      <c r="D121" s="349"/>
      <c r="E121" s="350"/>
      <c r="F121" s="356"/>
      <c r="G121" s="357"/>
      <c r="H121" s="361"/>
      <c r="I121" s="361"/>
      <c r="J121" s="361"/>
      <c r="K121" s="340"/>
    </row>
    <row r="122" spans="1:11" hidden="1" x14ac:dyDescent="0.25">
      <c r="A122" s="345"/>
      <c r="B122" s="348"/>
      <c r="C122" s="349"/>
      <c r="D122" s="349"/>
      <c r="E122" s="350"/>
      <c r="F122" s="356"/>
      <c r="G122" s="357"/>
      <c r="H122" s="361"/>
      <c r="I122" s="361"/>
      <c r="J122" s="361"/>
      <c r="K122" s="340"/>
    </row>
    <row r="123" spans="1:11" hidden="1" x14ac:dyDescent="0.25">
      <c r="A123" s="346"/>
      <c r="B123" s="351"/>
      <c r="C123" s="352"/>
      <c r="D123" s="352"/>
      <c r="E123" s="353"/>
      <c r="F123" s="358"/>
      <c r="G123" s="359"/>
      <c r="H123" s="362"/>
      <c r="I123" s="362"/>
      <c r="J123" s="362"/>
      <c r="K123" s="341"/>
    </row>
    <row r="124" spans="1:11" x14ac:dyDescent="0.25">
      <c r="A124" s="79">
        <v>2</v>
      </c>
      <c r="B124" s="298" t="s">
        <v>67</v>
      </c>
      <c r="C124" s="299"/>
      <c r="D124" s="299"/>
      <c r="E124" s="300"/>
      <c r="F124" s="363" t="s">
        <v>85</v>
      </c>
      <c r="G124" s="364"/>
      <c r="H124" s="60">
        <v>5</v>
      </c>
      <c r="I124" s="61">
        <v>15</v>
      </c>
      <c r="J124" s="61">
        <f>H124*I124</f>
        <v>75</v>
      </c>
      <c r="K124" s="62" t="s">
        <v>82</v>
      </c>
    </row>
    <row r="125" spans="1:11" x14ac:dyDescent="0.25">
      <c r="A125" s="344">
        <v>3</v>
      </c>
      <c r="B125" s="347" t="s">
        <v>68</v>
      </c>
      <c r="C125" s="293"/>
      <c r="D125" s="293"/>
      <c r="E125" s="294"/>
      <c r="F125" s="354" t="s">
        <v>86</v>
      </c>
      <c r="G125" s="355"/>
      <c r="H125" s="360">
        <v>42</v>
      </c>
      <c r="I125" s="360">
        <v>45</v>
      </c>
      <c r="J125" s="360">
        <f>H125*I125</f>
        <v>1890</v>
      </c>
      <c r="K125" s="339" t="s">
        <v>82</v>
      </c>
    </row>
    <row r="126" spans="1:11" ht="7.5" customHeight="1" x14ac:dyDescent="0.25">
      <c r="A126" s="345"/>
      <c r="B126" s="348"/>
      <c r="C126" s="349"/>
      <c r="D126" s="349"/>
      <c r="E126" s="350"/>
      <c r="F126" s="356"/>
      <c r="G126" s="357"/>
      <c r="H126" s="361"/>
      <c r="I126" s="361"/>
      <c r="J126" s="361"/>
      <c r="K126" s="340"/>
    </row>
    <row r="127" spans="1:11" hidden="1" x14ac:dyDescent="0.25">
      <c r="A127" s="345"/>
      <c r="B127" s="348"/>
      <c r="C127" s="349"/>
      <c r="D127" s="349"/>
      <c r="E127" s="350"/>
      <c r="F127" s="356"/>
      <c r="G127" s="357"/>
      <c r="H127" s="361"/>
      <c r="I127" s="361"/>
      <c r="J127" s="361"/>
      <c r="K127" s="340"/>
    </row>
    <row r="128" spans="1:11" hidden="1" x14ac:dyDescent="0.25">
      <c r="A128" s="345"/>
      <c r="B128" s="348"/>
      <c r="C128" s="349"/>
      <c r="D128" s="349"/>
      <c r="E128" s="350"/>
      <c r="F128" s="356"/>
      <c r="G128" s="357"/>
      <c r="H128" s="361"/>
      <c r="I128" s="361"/>
      <c r="J128" s="361"/>
      <c r="K128" s="340"/>
    </row>
    <row r="129" spans="1:11" hidden="1" x14ac:dyDescent="0.25">
      <c r="A129" s="346"/>
      <c r="B129" s="351"/>
      <c r="C129" s="352"/>
      <c r="D129" s="352"/>
      <c r="E129" s="353"/>
      <c r="F129" s="356"/>
      <c r="G129" s="357"/>
      <c r="H129" s="362"/>
      <c r="I129" s="362"/>
      <c r="J129" s="362"/>
      <c r="K129" s="341"/>
    </row>
    <row r="130" spans="1:11" x14ac:dyDescent="0.25">
      <c r="A130" s="87">
        <v>4</v>
      </c>
      <c r="B130" s="292" t="s">
        <v>69</v>
      </c>
      <c r="C130" s="293"/>
      <c r="D130" s="293"/>
      <c r="E130" s="294"/>
      <c r="F130" s="365" t="s">
        <v>86</v>
      </c>
      <c r="G130" s="366"/>
      <c r="H130" s="88">
        <v>40</v>
      </c>
      <c r="I130" s="89">
        <v>61</v>
      </c>
      <c r="J130" s="89">
        <f>H130*I130</f>
        <v>2440</v>
      </c>
      <c r="K130" s="90" t="s">
        <v>82</v>
      </c>
    </row>
    <row r="131" spans="1:11" x14ac:dyDescent="0.25">
      <c r="A131" s="80"/>
      <c r="B131" s="81"/>
      <c r="C131" s="81"/>
      <c r="D131" s="81"/>
      <c r="E131" s="81"/>
      <c r="F131" s="81"/>
      <c r="G131" s="81"/>
      <c r="H131" s="91" t="s">
        <v>60</v>
      </c>
      <c r="I131" s="367">
        <f>J119+J124+J125+J130</f>
        <v>5965</v>
      </c>
      <c r="J131" s="367"/>
      <c r="K131" s="82" t="s">
        <v>19</v>
      </c>
    </row>
    <row r="132" spans="1:11" x14ac:dyDescent="0.25">
      <c r="A132" s="83"/>
      <c r="B132" s="84"/>
      <c r="C132" s="84"/>
      <c r="D132" s="84"/>
      <c r="E132" s="84"/>
      <c r="F132" s="84"/>
      <c r="G132" s="84"/>
      <c r="H132" s="85" t="s">
        <v>18</v>
      </c>
      <c r="I132" s="342">
        <f>SUM(J119+J124+J125+J130)</f>
        <v>5965</v>
      </c>
      <c r="J132" s="342"/>
      <c r="K132" s="86" t="s">
        <v>19</v>
      </c>
    </row>
    <row r="133" spans="1:11" x14ac:dyDescent="0.25">
      <c r="A133" s="63"/>
      <c r="B133" s="64"/>
      <c r="C133" s="64"/>
      <c r="D133" s="64"/>
      <c r="E133" s="64"/>
      <c r="F133" s="64"/>
      <c r="G133" s="64"/>
      <c r="H133" s="92"/>
      <c r="I133" s="343"/>
      <c r="J133" s="343"/>
      <c r="K133" s="65"/>
    </row>
    <row r="134" spans="1:11" x14ac:dyDescent="0.25">
      <c r="A134" s="57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8.75" x14ac:dyDescent="0.25">
      <c r="A135" s="333" t="s">
        <v>130</v>
      </c>
      <c r="B135" s="334"/>
      <c r="C135" s="334"/>
      <c r="D135" s="334"/>
      <c r="E135" s="334"/>
      <c r="F135" s="334"/>
      <c r="G135" s="334"/>
      <c r="H135" s="334"/>
      <c r="I135" s="334"/>
      <c r="J135" s="334"/>
      <c r="K135" s="335"/>
    </row>
    <row r="136" spans="1:11" x14ac:dyDescent="0.25">
      <c r="A136" s="57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39" t="s">
        <v>0</v>
      </c>
      <c r="B137" s="153" t="s">
        <v>73</v>
      </c>
      <c r="C137" s="154"/>
      <c r="D137" s="154"/>
      <c r="E137" s="155"/>
      <c r="F137" s="156" t="s">
        <v>64</v>
      </c>
      <c r="G137" s="157"/>
      <c r="H137" s="140" t="s">
        <v>65</v>
      </c>
      <c r="I137" s="141" t="s">
        <v>14</v>
      </c>
      <c r="J137" s="142" t="s">
        <v>15</v>
      </c>
      <c r="K137" s="143" t="s">
        <v>12</v>
      </c>
    </row>
    <row r="138" spans="1:11" x14ac:dyDescent="0.25">
      <c r="A138" s="158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</row>
    <row r="139" spans="1:11" x14ac:dyDescent="0.25">
      <c r="A139" s="144">
        <v>1</v>
      </c>
      <c r="B139" s="159" t="s">
        <v>74</v>
      </c>
      <c r="C139" s="160"/>
      <c r="D139" s="160"/>
      <c r="E139" s="161"/>
      <c r="F139" s="162"/>
      <c r="G139" s="163"/>
      <c r="H139" s="145">
        <v>42</v>
      </c>
      <c r="I139" s="145">
        <v>20</v>
      </c>
      <c r="J139" s="145">
        <f>H139*I139</f>
        <v>840</v>
      </c>
      <c r="K139" s="146" t="s">
        <v>132</v>
      </c>
    </row>
    <row r="140" spans="1:11" x14ac:dyDescent="0.25">
      <c r="A140" s="147">
        <v>2</v>
      </c>
      <c r="B140" s="172" t="s">
        <v>81</v>
      </c>
      <c r="C140" s="173"/>
      <c r="D140" s="173"/>
      <c r="E140" s="174"/>
      <c r="F140" s="148"/>
      <c r="G140" s="149"/>
      <c r="H140" s="145"/>
      <c r="I140" s="147"/>
      <c r="J140" s="145"/>
      <c r="K140" s="147"/>
    </row>
    <row r="141" spans="1:11" x14ac:dyDescent="0.25">
      <c r="A141" s="150"/>
      <c r="B141" s="141"/>
      <c r="C141" s="141"/>
      <c r="D141" s="141"/>
      <c r="E141" s="141"/>
      <c r="F141" s="141"/>
      <c r="G141" s="141"/>
      <c r="H141" s="151" t="s">
        <v>60</v>
      </c>
      <c r="I141" s="164">
        <f>J139+J140</f>
        <v>840</v>
      </c>
      <c r="J141" s="164"/>
      <c r="K141" s="152" t="s">
        <v>19</v>
      </c>
    </row>
    <row r="142" spans="1:11" x14ac:dyDescent="0.25">
      <c r="A142" s="165" t="s">
        <v>54</v>
      </c>
      <c r="B142" s="165"/>
      <c r="C142" s="165"/>
      <c r="D142" s="165"/>
      <c r="E142" s="165"/>
      <c r="F142" s="165"/>
      <c r="G142" s="165"/>
      <c r="H142" s="165"/>
      <c r="I142" s="165"/>
      <c r="J142" s="165"/>
      <c r="K142" s="165"/>
    </row>
    <row r="143" spans="1:11" ht="15.75" x14ac:dyDescent="0.25">
      <c r="A143" s="166" t="s">
        <v>41</v>
      </c>
      <c r="B143" s="167"/>
      <c r="C143" s="167"/>
      <c r="D143" s="167"/>
      <c r="E143" s="167"/>
      <c r="F143" s="167"/>
      <c r="G143" s="167"/>
      <c r="H143" s="167"/>
      <c r="I143" s="167"/>
      <c r="J143" s="167"/>
      <c r="K143" s="168"/>
    </row>
    <row r="144" spans="1:11" x14ac:dyDescent="0.25">
      <c r="A144" s="66"/>
      <c r="B144" s="67"/>
      <c r="C144" s="67"/>
      <c r="D144" s="67"/>
      <c r="E144" s="67"/>
      <c r="F144" s="67"/>
      <c r="G144" s="67"/>
      <c r="H144" s="68" t="s">
        <v>61</v>
      </c>
      <c r="I144" s="200">
        <f>I132+I133</f>
        <v>5965</v>
      </c>
      <c r="J144" s="200"/>
      <c r="K144" s="69" t="s">
        <v>19</v>
      </c>
    </row>
    <row r="145" spans="1:11" x14ac:dyDescent="0.25">
      <c r="A145" s="66"/>
      <c r="B145" s="67"/>
      <c r="C145" s="67"/>
      <c r="D145" s="67"/>
      <c r="E145" s="67"/>
      <c r="F145" s="67"/>
      <c r="G145" s="67"/>
      <c r="H145" s="99" t="s">
        <v>75</v>
      </c>
      <c r="I145" s="200">
        <f>I141</f>
        <v>840</v>
      </c>
      <c r="J145" s="200"/>
      <c r="K145" s="69" t="s">
        <v>19</v>
      </c>
    </row>
    <row r="146" spans="1:11" x14ac:dyDescent="0.25">
      <c r="A146" s="66"/>
      <c r="B146" s="67"/>
      <c r="C146" s="67"/>
      <c r="D146" s="67"/>
      <c r="E146" s="67"/>
      <c r="F146" s="67"/>
      <c r="G146" s="67"/>
      <c r="H146" s="201" t="s">
        <v>76</v>
      </c>
      <c r="I146" s="203">
        <f>I144+I145</f>
        <v>6805</v>
      </c>
      <c r="J146" s="203"/>
      <c r="K146" s="205" t="s">
        <v>19</v>
      </c>
    </row>
    <row r="147" spans="1:11" x14ac:dyDescent="0.25">
      <c r="A147" s="100"/>
      <c r="B147" s="101"/>
      <c r="C147" s="101"/>
      <c r="D147" s="101"/>
      <c r="E147" s="101"/>
      <c r="F147" s="101"/>
      <c r="G147" s="101"/>
      <c r="H147" s="202"/>
      <c r="I147" s="204"/>
      <c r="J147" s="204"/>
      <c r="K147" s="206"/>
    </row>
    <row r="148" spans="1:11" x14ac:dyDescent="0.25">
      <c r="B148" s="97"/>
      <c r="C148" s="97"/>
      <c r="D148" s="97"/>
      <c r="E148" s="97"/>
      <c r="F148" s="97"/>
      <c r="G148" s="97"/>
      <c r="H148" s="97"/>
      <c r="I148" s="97"/>
      <c r="J148" s="97"/>
      <c r="K148" s="97"/>
    </row>
    <row r="149" spans="1:11" ht="18.75" x14ac:dyDescent="0.25">
      <c r="A149" s="214" t="s">
        <v>77</v>
      </c>
      <c r="B149" s="215"/>
      <c r="C149" s="215"/>
      <c r="D149" s="215"/>
      <c r="E149" s="215"/>
      <c r="F149" s="215"/>
      <c r="G149" s="215"/>
      <c r="H149" s="215"/>
      <c r="I149" s="215"/>
      <c r="J149" s="215"/>
      <c r="K149" s="216"/>
    </row>
    <row r="150" spans="1:11" ht="18.75" x14ac:dyDescent="0.25">
      <c r="A150" s="207" t="s">
        <v>78</v>
      </c>
      <c r="B150" s="208"/>
      <c r="C150" s="208"/>
      <c r="D150" s="208"/>
      <c r="E150" s="208"/>
      <c r="F150" s="208"/>
      <c r="G150" s="208"/>
      <c r="H150" s="208"/>
      <c r="I150" s="208"/>
      <c r="J150" s="208"/>
      <c r="K150" s="209"/>
    </row>
    <row r="151" spans="1:11" x14ac:dyDescent="0.25">
      <c r="A151" s="57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30" x14ac:dyDescent="0.25">
      <c r="A152" s="70" t="s">
        <v>0</v>
      </c>
      <c r="B152" s="210" t="s">
        <v>63</v>
      </c>
      <c r="C152" s="211"/>
      <c r="D152" s="211"/>
      <c r="E152" s="212"/>
      <c r="F152" s="210" t="s">
        <v>64</v>
      </c>
      <c r="G152" s="213"/>
      <c r="H152" s="71" t="s">
        <v>65</v>
      </c>
      <c r="I152" s="98" t="s">
        <v>62</v>
      </c>
      <c r="J152" s="102" t="s">
        <v>72</v>
      </c>
      <c r="K152" s="95" t="s">
        <v>12</v>
      </c>
    </row>
    <row r="153" spans="1:11" x14ac:dyDescent="0.25">
      <c r="A153" s="175"/>
      <c r="B153" s="175"/>
      <c r="C153" s="175"/>
      <c r="D153" s="175"/>
      <c r="E153" s="175"/>
      <c r="F153" s="175"/>
      <c r="G153" s="175"/>
      <c r="H153" s="175"/>
      <c r="I153" s="175"/>
      <c r="J153" s="175"/>
      <c r="K153" s="175"/>
    </row>
    <row r="154" spans="1:11" x14ac:dyDescent="0.25">
      <c r="A154" s="176">
        <v>1</v>
      </c>
      <c r="B154" s="179" t="s">
        <v>79</v>
      </c>
      <c r="C154" s="180"/>
      <c r="D154" s="180"/>
      <c r="E154" s="181"/>
      <c r="F154" s="182" t="s">
        <v>80</v>
      </c>
      <c r="G154" s="183"/>
      <c r="H154" s="176">
        <v>1</v>
      </c>
      <c r="I154" s="188">
        <v>18000</v>
      </c>
      <c r="J154" s="191">
        <v>18000</v>
      </c>
      <c r="K154" s="194" t="s">
        <v>71</v>
      </c>
    </row>
    <row r="155" spans="1:11" x14ac:dyDescent="0.25">
      <c r="A155" s="177"/>
      <c r="B155" s="72" t="s">
        <v>123</v>
      </c>
      <c r="C155" s="73"/>
      <c r="D155" s="73"/>
      <c r="E155" s="74"/>
      <c r="F155" s="184"/>
      <c r="G155" s="185"/>
      <c r="H155" s="177"/>
      <c r="I155" s="189"/>
      <c r="J155" s="192"/>
      <c r="K155" s="195"/>
    </row>
    <row r="156" spans="1:11" x14ac:dyDescent="0.25">
      <c r="A156" s="177"/>
      <c r="B156" s="72" t="s">
        <v>124</v>
      </c>
      <c r="C156" s="73"/>
      <c r="D156" s="73"/>
      <c r="E156" s="74"/>
      <c r="F156" s="184"/>
      <c r="G156" s="185"/>
      <c r="H156" s="177"/>
      <c r="I156" s="189"/>
      <c r="J156" s="192"/>
      <c r="K156" s="195"/>
    </row>
    <row r="157" spans="1:11" x14ac:dyDescent="0.25">
      <c r="A157" s="177"/>
      <c r="B157" s="197" t="s">
        <v>125</v>
      </c>
      <c r="C157" s="198"/>
      <c r="D157" s="198"/>
      <c r="E157" s="199"/>
      <c r="F157" s="184"/>
      <c r="G157" s="185"/>
      <c r="H157" s="177"/>
      <c r="I157" s="189"/>
      <c r="J157" s="192"/>
      <c r="K157" s="195"/>
    </row>
    <row r="158" spans="1:11" x14ac:dyDescent="0.25">
      <c r="A158" s="177"/>
      <c r="B158" s="197"/>
      <c r="C158" s="198"/>
      <c r="D158" s="198"/>
      <c r="E158" s="199"/>
      <c r="F158" s="184"/>
      <c r="G158" s="185"/>
      <c r="H158" s="177"/>
      <c r="I158" s="189"/>
      <c r="J158" s="192"/>
      <c r="K158" s="195"/>
    </row>
    <row r="159" spans="1:11" x14ac:dyDescent="0.25">
      <c r="A159" s="177"/>
      <c r="B159" s="197" t="s">
        <v>126</v>
      </c>
      <c r="C159" s="198"/>
      <c r="D159" s="198"/>
      <c r="E159" s="199"/>
      <c r="F159" s="184"/>
      <c r="G159" s="185"/>
      <c r="H159" s="177"/>
      <c r="I159" s="189"/>
      <c r="J159" s="192"/>
      <c r="K159" s="195"/>
    </row>
    <row r="160" spans="1:11" x14ac:dyDescent="0.25">
      <c r="A160" s="177"/>
      <c r="B160" s="197"/>
      <c r="C160" s="198"/>
      <c r="D160" s="198"/>
      <c r="E160" s="199"/>
      <c r="F160" s="184"/>
      <c r="G160" s="185"/>
      <c r="H160" s="177"/>
      <c r="I160" s="189"/>
      <c r="J160" s="192"/>
      <c r="K160" s="195"/>
    </row>
    <row r="161" spans="1:11" x14ac:dyDescent="0.25">
      <c r="A161" s="177"/>
      <c r="B161" s="72" t="s">
        <v>127</v>
      </c>
      <c r="C161" s="73"/>
      <c r="D161" s="73"/>
      <c r="E161" s="74"/>
      <c r="F161" s="184"/>
      <c r="G161" s="185"/>
      <c r="H161" s="177"/>
      <c r="I161" s="189"/>
      <c r="J161" s="192"/>
      <c r="K161" s="195"/>
    </row>
    <row r="162" spans="1:11" x14ac:dyDescent="0.25">
      <c r="A162" s="177"/>
      <c r="B162" s="72" t="s">
        <v>128</v>
      </c>
      <c r="C162" s="73"/>
      <c r="D162" s="73"/>
      <c r="E162" s="74"/>
      <c r="F162" s="184"/>
      <c r="G162" s="185"/>
      <c r="H162" s="177"/>
      <c r="I162" s="189"/>
      <c r="J162" s="192"/>
      <c r="K162" s="195"/>
    </row>
    <row r="163" spans="1:11" x14ac:dyDescent="0.25">
      <c r="A163" s="178"/>
      <c r="B163" s="75" t="s">
        <v>129</v>
      </c>
      <c r="C163" s="76"/>
      <c r="D163" s="76"/>
      <c r="E163" s="77"/>
      <c r="F163" s="186"/>
      <c r="G163" s="187"/>
      <c r="H163" s="178"/>
      <c r="I163" s="190"/>
      <c r="J163" s="193"/>
      <c r="K163" s="196"/>
    </row>
    <row r="164" spans="1:11" x14ac:dyDescent="0.25">
      <c r="A164" s="169" t="s">
        <v>70</v>
      </c>
      <c r="B164" s="170"/>
      <c r="C164" s="170"/>
      <c r="D164" s="170"/>
      <c r="E164" s="170"/>
      <c r="F164" s="170"/>
      <c r="G164" s="170"/>
      <c r="H164" s="170"/>
      <c r="I164" s="170"/>
      <c r="J164" s="170"/>
      <c r="K164" s="171"/>
    </row>
  </sheetData>
  <mergeCells count="232">
    <mergeCell ref="A96:K96"/>
    <mergeCell ref="I97:J97"/>
    <mergeCell ref="A99:K99"/>
    <mergeCell ref="A100:K100"/>
    <mergeCell ref="I101:J101"/>
    <mergeCell ref="I102:J102"/>
    <mergeCell ref="H103:H104"/>
    <mergeCell ref="I103:J104"/>
    <mergeCell ref="K103:K104"/>
    <mergeCell ref="A91:K91"/>
    <mergeCell ref="A92:A95"/>
    <mergeCell ref="B92:E92"/>
    <mergeCell ref="F92:G95"/>
    <mergeCell ref="H92:H95"/>
    <mergeCell ref="I92:I95"/>
    <mergeCell ref="J92:J95"/>
    <mergeCell ref="K92:K95"/>
    <mergeCell ref="B93:E93"/>
    <mergeCell ref="B94:E94"/>
    <mergeCell ref="B95:E95"/>
    <mergeCell ref="A82:K82"/>
    <mergeCell ref="I83:J83"/>
    <mergeCell ref="I84:J84"/>
    <mergeCell ref="I85:J85"/>
    <mergeCell ref="A87:K87"/>
    <mergeCell ref="A88:K88"/>
    <mergeCell ref="A89:K89"/>
    <mergeCell ref="B90:E90"/>
    <mergeCell ref="F90:G90"/>
    <mergeCell ref="B79:E79"/>
    <mergeCell ref="F79:G79"/>
    <mergeCell ref="A80:A81"/>
    <mergeCell ref="B80:E80"/>
    <mergeCell ref="F80:G81"/>
    <mergeCell ref="H80:H81"/>
    <mergeCell ref="I80:I81"/>
    <mergeCell ref="J80:J81"/>
    <mergeCell ref="K80:K81"/>
    <mergeCell ref="B81:E81"/>
    <mergeCell ref="A76:K76"/>
    <mergeCell ref="A77:A78"/>
    <mergeCell ref="B77:E77"/>
    <mergeCell ref="F77:G78"/>
    <mergeCell ref="H77:H78"/>
    <mergeCell ref="I77:I78"/>
    <mergeCell ref="J77:J78"/>
    <mergeCell ref="K77:K78"/>
    <mergeCell ref="B78:E78"/>
    <mergeCell ref="B70:E70"/>
    <mergeCell ref="A71:K71"/>
    <mergeCell ref="A72:A75"/>
    <mergeCell ref="B72:E72"/>
    <mergeCell ref="F72:G75"/>
    <mergeCell ref="H72:H75"/>
    <mergeCell ref="I72:I75"/>
    <mergeCell ref="J72:J75"/>
    <mergeCell ref="K72:K75"/>
    <mergeCell ref="B73:E73"/>
    <mergeCell ref="B74:E74"/>
    <mergeCell ref="B75:E75"/>
    <mergeCell ref="I62:I64"/>
    <mergeCell ref="J62:J64"/>
    <mergeCell ref="K62:K64"/>
    <mergeCell ref="B63:E63"/>
    <mergeCell ref="A114:K114"/>
    <mergeCell ref="A54:K54"/>
    <mergeCell ref="A55:K55"/>
    <mergeCell ref="A56:K56"/>
    <mergeCell ref="B57:E57"/>
    <mergeCell ref="F57:G57"/>
    <mergeCell ref="A58:K58"/>
    <mergeCell ref="A59:A61"/>
    <mergeCell ref="B59:E59"/>
    <mergeCell ref="F59:G61"/>
    <mergeCell ref="H59:H61"/>
    <mergeCell ref="I59:I61"/>
    <mergeCell ref="J59:J61"/>
    <mergeCell ref="K59:K61"/>
    <mergeCell ref="B60:E60"/>
    <mergeCell ref="B61:E61"/>
    <mergeCell ref="I68:I70"/>
    <mergeCell ref="J68:J70"/>
    <mergeCell ref="K68:K70"/>
    <mergeCell ref="B69:E69"/>
    <mergeCell ref="A135:K135"/>
    <mergeCell ref="A115:K115"/>
    <mergeCell ref="K119:K123"/>
    <mergeCell ref="K125:K129"/>
    <mergeCell ref="I132:J132"/>
    <mergeCell ref="I133:J133"/>
    <mergeCell ref="A119:A123"/>
    <mergeCell ref="B119:E123"/>
    <mergeCell ref="F119:G123"/>
    <mergeCell ref="H119:H123"/>
    <mergeCell ref="I119:I123"/>
    <mergeCell ref="J119:J123"/>
    <mergeCell ref="F124:G124"/>
    <mergeCell ref="A125:A129"/>
    <mergeCell ref="B125:E129"/>
    <mergeCell ref="F125:G129"/>
    <mergeCell ref="H125:H129"/>
    <mergeCell ref="I125:I129"/>
    <mergeCell ref="J125:J129"/>
    <mergeCell ref="F130:G130"/>
    <mergeCell ref="I131:J131"/>
    <mergeCell ref="I52:J52"/>
    <mergeCell ref="B130:E130"/>
    <mergeCell ref="B117:E117"/>
    <mergeCell ref="B124:E124"/>
    <mergeCell ref="F117:G117"/>
    <mergeCell ref="A118:K118"/>
    <mergeCell ref="B64:E64"/>
    <mergeCell ref="A65:A67"/>
    <mergeCell ref="B65:E65"/>
    <mergeCell ref="F65:G67"/>
    <mergeCell ref="H65:H67"/>
    <mergeCell ref="I65:I67"/>
    <mergeCell ref="J65:J67"/>
    <mergeCell ref="K65:K67"/>
    <mergeCell ref="B66:E66"/>
    <mergeCell ref="B67:E67"/>
    <mergeCell ref="A68:A70"/>
    <mergeCell ref="B68:E68"/>
    <mergeCell ref="F68:G70"/>
    <mergeCell ref="H68:H70"/>
    <mergeCell ref="A62:A64"/>
    <mergeCell ref="B62:E62"/>
    <mergeCell ref="F62:G64"/>
    <mergeCell ref="H62:H64"/>
    <mergeCell ref="J42:J44"/>
    <mergeCell ref="K42:K44"/>
    <mergeCell ref="B43:E43"/>
    <mergeCell ref="A45:A47"/>
    <mergeCell ref="B45:E45"/>
    <mergeCell ref="F45:G47"/>
    <mergeCell ref="H45:H47"/>
    <mergeCell ref="I45:I47"/>
    <mergeCell ref="J45:J47"/>
    <mergeCell ref="K45:K47"/>
    <mergeCell ref="B46:E46"/>
    <mergeCell ref="I16:J16"/>
    <mergeCell ref="H18:K18"/>
    <mergeCell ref="H19:K19"/>
    <mergeCell ref="H21:K21"/>
    <mergeCell ref="A29:A34"/>
    <mergeCell ref="F29:G34"/>
    <mergeCell ref="H29:H34"/>
    <mergeCell ref="B33:E33"/>
    <mergeCell ref="B34:E34"/>
    <mergeCell ref="I29:I34"/>
    <mergeCell ref="J29:J34"/>
    <mergeCell ref="K29:K34"/>
    <mergeCell ref="B30:E30"/>
    <mergeCell ref="B31:E31"/>
    <mergeCell ref="B32:E32"/>
    <mergeCell ref="H22:K22"/>
    <mergeCell ref="A25:K25"/>
    <mergeCell ref="A15:A20"/>
    <mergeCell ref="F15:G15"/>
    <mergeCell ref="A24:K24"/>
    <mergeCell ref="A36:A41"/>
    <mergeCell ref="B36:E36"/>
    <mergeCell ref="A1:K5"/>
    <mergeCell ref="A6:K6"/>
    <mergeCell ref="A7:K7"/>
    <mergeCell ref="A8:K8"/>
    <mergeCell ref="A10:K10"/>
    <mergeCell ref="A11:K11"/>
    <mergeCell ref="A13:B13"/>
    <mergeCell ref="C13:E13"/>
    <mergeCell ref="F13:G13"/>
    <mergeCell ref="I13:J13"/>
    <mergeCell ref="F36:G41"/>
    <mergeCell ref="H36:H41"/>
    <mergeCell ref="I36:I41"/>
    <mergeCell ref="J36:J41"/>
    <mergeCell ref="K36:K41"/>
    <mergeCell ref="B38:E38"/>
    <mergeCell ref="B39:E39"/>
    <mergeCell ref="B40:E40"/>
    <mergeCell ref="B41:E41"/>
    <mergeCell ref="A28:K28"/>
    <mergeCell ref="I15:J15"/>
    <mergeCell ref="F16:G16"/>
    <mergeCell ref="K146:K147"/>
    <mergeCell ref="A150:K150"/>
    <mergeCell ref="B152:E152"/>
    <mergeCell ref="F152:G152"/>
    <mergeCell ref="A149:K149"/>
    <mergeCell ref="A14:B14"/>
    <mergeCell ref="C14:E14"/>
    <mergeCell ref="H17:K17"/>
    <mergeCell ref="A26:K26"/>
    <mergeCell ref="B27:E27"/>
    <mergeCell ref="F27:G27"/>
    <mergeCell ref="I50:J50"/>
    <mergeCell ref="I51:J51"/>
    <mergeCell ref="B35:E35"/>
    <mergeCell ref="F35:G35"/>
    <mergeCell ref="A42:A44"/>
    <mergeCell ref="B42:E42"/>
    <mergeCell ref="F42:G44"/>
    <mergeCell ref="H42:H44"/>
    <mergeCell ref="I42:I44"/>
    <mergeCell ref="B48:E48"/>
    <mergeCell ref="F48:G48"/>
    <mergeCell ref="F14:G14"/>
    <mergeCell ref="I14:J14"/>
    <mergeCell ref="B137:E137"/>
    <mergeCell ref="F137:G137"/>
    <mergeCell ref="A138:K138"/>
    <mergeCell ref="B139:E139"/>
    <mergeCell ref="F139:G139"/>
    <mergeCell ref="I141:J141"/>
    <mergeCell ref="A142:K142"/>
    <mergeCell ref="A143:K143"/>
    <mergeCell ref="A164:K164"/>
    <mergeCell ref="B140:E140"/>
    <mergeCell ref="A153:K153"/>
    <mergeCell ref="A154:A163"/>
    <mergeCell ref="B154:E154"/>
    <mergeCell ref="F154:G163"/>
    <mergeCell ref="H154:H163"/>
    <mergeCell ref="I154:I163"/>
    <mergeCell ref="J154:J163"/>
    <mergeCell ref="K154:K163"/>
    <mergeCell ref="B157:E158"/>
    <mergeCell ref="B159:E160"/>
    <mergeCell ref="I144:J144"/>
    <mergeCell ref="I145:J145"/>
    <mergeCell ref="H146:H147"/>
    <mergeCell ref="I146:J147"/>
  </mergeCells>
  <pageMargins left="0.31496062992125984" right="0.19685039370078741" top="0.74803149606299213" bottom="1.1811023622047245" header="0.31496062992125984" footer="0.31496062992125984"/>
  <pageSetup paperSize="9" scale="90" orientation="portrait" horizontalDpi="300" verticalDpi="300" r:id="rId1"/>
  <headerFooter scaleWithDoc="0">
    <oddFooter>&amp;R&amp;P</oddFooter>
  </headerFooter>
  <rowBreaks count="2" manualBreakCount="2">
    <brk id="85" max="16383" man="1"/>
    <brk id="147" max="16383" man="1"/>
  </rowBreaks>
  <colBreaks count="1" manualBreakCount="1">
    <brk id="11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Шаблон</vt:lpstr>
      <vt:lpstr>Шаблон!Площадь_Чаши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cp:lastPrinted>2013-01-24T15:06:22Z</cp:lastPrinted>
  <dcterms:created xsi:type="dcterms:W3CDTF">2008-04-17T12:14:05Z</dcterms:created>
  <dcterms:modified xsi:type="dcterms:W3CDTF">2015-09-04T08:55:42Z</dcterms:modified>
</cp:coreProperties>
</file>